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625" windowHeight="8640" activeTab="4"/>
  </bookViews>
  <sheets>
    <sheet name="SF" sheetId="1" r:id="rId1"/>
    <sheet name="Art 23" sheetId="2" r:id="rId2"/>
    <sheet name="Boston Neigh" sheetId="3" r:id="rId3"/>
    <sheet name="Showers" sheetId="4" r:id="rId4"/>
    <sheet name="Data" sheetId="5" r:id="rId5"/>
    <sheet name="Ross" sheetId="6" r:id="rId6"/>
  </sheets>
  <definedNames>
    <definedName name="_xlnm.Print_Area" localSheetId="4">'Data'!$A$1:$G$145</definedName>
    <definedName name="_xlnm.Print_Titles" localSheetId="4">'Data'!$1:$1</definedName>
  </definedNames>
  <calcPr fullCalcOnLoad="1"/>
</workbook>
</file>

<file path=xl/sharedStrings.xml><?xml version="1.0" encoding="utf-8"?>
<sst xmlns="http://schemas.openxmlformats.org/spreadsheetml/2006/main" count="1488" uniqueCount="582">
  <si>
    <t>Land Use</t>
  </si>
  <si>
    <t>Madison, WI</t>
  </si>
  <si>
    <t>Palo Alto, CA</t>
  </si>
  <si>
    <t>Boulder, CO</t>
  </si>
  <si>
    <t>Eugene, OR</t>
  </si>
  <si>
    <t>Portland, OR</t>
  </si>
  <si>
    <t>Austin, TX</t>
  </si>
  <si>
    <t>Gainesville, FL</t>
  </si>
  <si>
    <t>Seattle, WA</t>
  </si>
  <si>
    <t>Davis, CA</t>
  </si>
  <si>
    <t>Multi-family</t>
  </si>
  <si>
    <t>1 per unit</t>
  </si>
  <si>
    <t>10% of auto</t>
  </si>
  <si>
    <t>1 to 2 per unit</t>
  </si>
  <si>
    <t>High density only: 1 per 5 to 10 units</t>
  </si>
  <si>
    <t>none</t>
  </si>
  <si>
    <t>10% to 25% of auto</t>
  </si>
  <si>
    <t>Generally, 10% of auto for uses requiring more than 20 auto spaces Downtown, 5% of auto for all major new developments</t>
  </si>
  <si>
    <t>2 per unit</t>
  </si>
  <si>
    <t>Hotels/Motels</t>
  </si>
  <si>
    <t>1 per 3 rooms</t>
  </si>
  <si>
    <t>1 per 20 auto, minimum 5</t>
  </si>
  <si>
    <t>1% of auto</t>
  </si>
  <si>
    <t>Not specified, determined during the design review process</t>
  </si>
  <si>
    <t>Schools</t>
  </si>
  <si>
    <t>K-6: 1 per 10 employees plus students; 7-college: 1 per 4 employees plus students</t>
  </si>
  <si>
    <t>K-8: 1 per 3 students; 9-12: 1 per 2 students</t>
  </si>
  <si>
    <t>K-12: 1 per 10 students; college: 1 per 10 autos</t>
  </si>
  <si>
    <t>5% of auto</t>
  </si>
  <si>
    <t>K-6: 300% of auto; 7-9: 200% of auto; 10-12: 100% of auto; other: 10%-20% of auto</t>
  </si>
  <si>
    <t>Commercial</t>
  </si>
  <si>
    <t>1 per 10 autos (=1 per 20 employees)</t>
  </si>
  <si>
    <t>1 per 20 auto, minimum 5; Limited &amp; neighborhood, minimum 3</t>
  </si>
  <si>
    <t>Retail</t>
  </si>
  <si>
    <t>1 per 10 autos (=1 per 3000 sq.ft.)</t>
  </si>
  <si>
    <t>Manufacturing</t>
  </si>
  <si>
    <t>1 per 20 auto, minimum 5; some uses, minimum 2</t>
  </si>
  <si>
    <t>Recreation</t>
  </si>
  <si>
    <t>1 per 40-100 seats; 1% of person capacity (10% of auto)</t>
  </si>
  <si>
    <t>30% of auto</t>
  </si>
  <si>
    <t>1 per 20 auto, minimum 10</t>
  </si>
  <si>
    <t>varies, 5-25% of auto</t>
  </si>
  <si>
    <t>Exemptions</t>
  </si>
  <si>
    <t>Single and 2-family residential, warehousing &amp; distribution, mortuaries, auto services, day care centers, drive-up windows</t>
  </si>
  <si>
    <t>Drive-in theaters, horticulture, mineral resources mining &amp; recovery</t>
  </si>
  <si>
    <t>Cemeteries, billboards</t>
  </si>
  <si>
    <t>agricultural uses, pet services, auto services, camp grounds, resource extraction, airports, equipment sales &amp; service, funeral, cemetery</t>
  </si>
  <si>
    <t>Auto wrecking, junkyards &amp; salvage yards; part of central city district</t>
  </si>
  <si>
    <t>Notes</t>
  </si>
  <si>
    <t>Minimum of 2 spaces. Total reduced to half of listed after first 50 spaces are provided. Allows deferral of up to half of requirement.</t>
  </si>
  <si>
    <t>Allows deferral of up to half of requirement.</t>
  </si>
  <si>
    <t>Minimum of 3 spaces. Total reduced to 5% after first 50 spaces are provided.</t>
  </si>
  <si>
    <t>Covered parking often required</t>
  </si>
  <si>
    <t>If 10 or more spaces required, half must be covered</t>
  </si>
  <si>
    <t>10% of auto for all uses in shopping center districts &amp; non-exempt sections of central city district. 15% of auto for all uses in neighborhood shopping districts.</t>
  </si>
  <si>
    <t>Bike Rack Specifications</t>
  </si>
  <si>
    <t>Structures that require a user-supplied locking device shall be designed to accommodate U-shaped locking devices</t>
  </si>
  <si>
    <t>Varies, using a Type I, II, III system. Type I includes lockers, check-in systems, monitored and restricted access parking. Type II allows both wheels and frame to be secured with a user-supplied lock (without a cable or chain) and the lock is shielded from vandalism. Type III is a stationary object to which a bicycle can be secured with the user supplying both lock and cable or chain. Types are specified for each use. For example: multifamily residential-type I; retail-type II, covered; schools-type III, enclosed.</t>
  </si>
  <si>
    <t>Lockers or medium security racks in which both the bicycle frame and wheels may be locked by the user</t>
  </si>
  <si>
    <t>Locking shall be provided for all required spaces (Type III)</t>
  </si>
  <si>
    <t>Bicycle racks shall accommodate (i)Locking the frame and both wheels to the rack with a high-security U-shaped shackle lock, if the bicyclist removes the front wheel; (ii) Locking the frame and one wheel to the rack with a high-security U-shaped shackle lock, if the bicyclist leaves both wheels on the bicycle; and (iii) Locking the frame and both wheels to the rack with a chain or cable not longer than 6 feet without the removal of the front wheel.</t>
  </si>
  <si>
    <t>Type I, II, III system, with type specified for each use. For example: transportation terminals, half at least type II with remaining half at least type I; general retail services, at least type II; consumer convenience services, half at least type II, with remaining half at least type III.</t>
  </si>
  <si>
    <t>All required bicycle parking facilities shall be from an approved list of bicycle parking devices maintained by the Department of Community Development. Other bicycle parking devices may be used if it can be established to the satisfaction of the Building Official that they are equivalent to any devices on the approved list in function, quality, and construction.</t>
  </si>
  <si>
    <t>5-10% of auto</t>
  </si>
  <si>
    <t>1 per 2000 sq ft.</t>
  </si>
  <si>
    <t>if at least 15 auto spaces required (all non-residential uses)</t>
  </si>
  <si>
    <t>inverted U racks -- see rules</t>
  </si>
  <si>
    <t>1 car space may be eliminated for each 6 bike spaces provided; max 5% reduction</t>
  </si>
  <si>
    <t>20% in CBD; 5% otherwise</t>
  </si>
  <si>
    <t>min. 20 units</t>
  </si>
  <si>
    <t>1 per 2 units</t>
  </si>
  <si>
    <t>dorms: 1 per 10 students</t>
  </si>
  <si>
    <t>1 per 3 (3-30); 1 per 4 (31-100); 1 per 5 (101 or more)</t>
  </si>
  <si>
    <t>restaurants= 2% of auto only</t>
  </si>
  <si>
    <t>if over 50,000 sq. ft., 50% must be locker or attendant or locked room</t>
  </si>
  <si>
    <t>10% to 35% of auto</t>
  </si>
  <si>
    <t>4% of auto;  7% (comm, office, service)</t>
  </si>
  <si>
    <t>% of auto</t>
  </si>
  <si>
    <t>3.3% to 6% (non-res.); 3% to 4% (res)</t>
  </si>
  <si>
    <t>min. to trigger</t>
  </si>
  <si>
    <t>25 auto spaces</t>
  </si>
  <si>
    <t>15,000 sq. ft</t>
  </si>
  <si>
    <t>5% of auto; 2.5% after 50</t>
  </si>
  <si>
    <t>10 auto spaces</t>
  </si>
  <si>
    <t>15 auto spaces</t>
  </si>
  <si>
    <t>min</t>
  </si>
  <si>
    <t>max</t>
  </si>
  <si>
    <t>50 (except edu)</t>
  </si>
  <si>
    <t>2 emp + 2 patron</t>
  </si>
  <si>
    <t>Total reduced to half of listed after first 50 spaces are provided. Allows deferral of up to half of requirement.</t>
  </si>
  <si>
    <t>Total reduced to 5% after first 50 spaces are provided.</t>
  </si>
  <si>
    <t>in W. Berkeley, may replace up to 10% of car parking</t>
  </si>
  <si>
    <t>?</t>
  </si>
  <si>
    <t>25%, non-res only, not tied to auto</t>
  </si>
  <si>
    <t>50/100 (res/non)</t>
  </si>
  <si>
    <t>none/2</t>
  </si>
  <si>
    <t>20 auto spaces</t>
  </si>
  <si>
    <t>res: 20 dus</t>
  </si>
  <si>
    <t>non-residential only</t>
  </si>
  <si>
    <t>above min. bike parking, can substitute 1 auto for 3 bike spaces; up to 2%; additional 2% reduction for showers</t>
  </si>
  <si>
    <t>3 unit res.</t>
  </si>
  <si>
    <t>1 per 5</t>
  </si>
  <si>
    <t>specific requirements per use type</t>
  </si>
  <si>
    <t xml:space="preserve"> 10% of auto - varies</t>
  </si>
  <si>
    <t>50 auto spaces</t>
  </si>
  <si>
    <t>applies to "parking facilities" not uses</t>
  </si>
  <si>
    <t>4% to 15%+</t>
  </si>
  <si>
    <t>res: 4 or more</t>
  </si>
  <si>
    <t>3.33% non-res</t>
  </si>
  <si>
    <t>res: 10 dus</t>
  </si>
  <si>
    <t>1 per 10</t>
  </si>
  <si>
    <t>San Francisco Requirements</t>
  </si>
  <si>
    <t>greater than</t>
  </si>
  <si>
    <t>less than or equal to</t>
  </si>
  <si>
    <t>Parking</t>
  </si>
  <si>
    <t>Showers</t>
  </si>
  <si>
    <t>-</t>
  </si>
  <si>
    <t>Clothes lockers</t>
  </si>
  <si>
    <t>Professional*</t>
  </si>
  <si>
    <t>*Medical, professional, financial, general business, government, schools, research, manufacturing</t>
  </si>
  <si>
    <t>Retail *</t>
  </si>
  <si>
    <t>spaces/ 1000 sq. ft</t>
  </si>
  <si>
    <t>*Retail, eating and drinking, personal services.</t>
  </si>
  <si>
    <t>$1 mil const. Budget + 10,000 -25,000 sq. ft.</t>
  </si>
  <si>
    <t>City/County</t>
  </si>
  <si>
    <t>State</t>
  </si>
  <si>
    <t>WI</t>
  </si>
  <si>
    <t>CA</t>
  </si>
  <si>
    <t>CO</t>
  </si>
  <si>
    <t>OR</t>
  </si>
  <si>
    <t>TX</t>
  </si>
  <si>
    <t>FL</t>
  </si>
  <si>
    <t>WA</t>
  </si>
  <si>
    <t>MA</t>
  </si>
  <si>
    <t>AR</t>
  </si>
  <si>
    <t>IO</t>
  </si>
  <si>
    <t>NC</t>
  </si>
  <si>
    <t>MI</t>
  </si>
  <si>
    <t>AZ</t>
  </si>
  <si>
    <t>MD</t>
  </si>
  <si>
    <t>BC</t>
  </si>
  <si>
    <t>IL</t>
  </si>
  <si>
    <t>ID</t>
  </si>
  <si>
    <t>KY</t>
  </si>
  <si>
    <t>general requirements for auto parking</t>
  </si>
  <si>
    <t>1 per</t>
  </si>
  <si>
    <t>sq ft.</t>
  </si>
  <si>
    <t xml:space="preserve">separate requirements for Professional &amp; Retail </t>
  </si>
  <si>
    <t>roughly 1 space per 3300 sq. ft</t>
  </si>
  <si>
    <t>roughly 1 space per 8300 sq. ft</t>
  </si>
  <si>
    <t>6% to 15% or less (see table)</t>
  </si>
  <si>
    <t>1 per 2 units + 6 visitor/bldg</t>
  </si>
  <si>
    <t>4% to 6.7%</t>
  </si>
  <si>
    <t>6 visitor spaces per building for all uses</t>
  </si>
  <si>
    <t>1 per 20 rooms</t>
  </si>
  <si>
    <t>10 spaces (flat requirement)</t>
  </si>
  <si>
    <t>1 per 8,000 sq ft.</t>
  </si>
  <si>
    <t>1 per 5,000 sq ft. or per 10 employees</t>
  </si>
  <si>
    <t>1 per 10 employees</t>
  </si>
  <si>
    <t>2 to 4</t>
  </si>
  <si>
    <t>varies</t>
  </si>
  <si>
    <t>Citus Heights</t>
  </si>
  <si>
    <t>specific requirements per use type; within 50 feet of entrance</t>
  </si>
  <si>
    <t>seasonal uses, drive-ins, self-storage</t>
  </si>
  <si>
    <t>2% to 7%</t>
  </si>
  <si>
    <t>this is the same as Sacramento County</t>
  </si>
  <si>
    <t>1.25 per du + 6/bldg</t>
  </si>
  <si>
    <t>bicycle room, compound, or locker generally required for employee spaces</t>
  </si>
  <si>
    <t>6 visitor spaces per building for most uses; showers &amp; clothing lockers required</t>
  </si>
  <si>
    <t>signs required where not directly visible</t>
  </si>
  <si>
    <t>seasonal uses, 1 and 2 family dwellings</t>
  </si>
  <si>
    <t>within 50 ft; signs if not visible; covered if possible</t>
  </si>
  <si>
    <t>res: 3 or more</t>
  </si>
  <si>
    <t>1 per 2, except elderly (1 per 20)</t>
  </si>
  <si>
    <t>1 per 10 rooms</t>
  </si>
  <si>
    <t>10% to 25%- varies</t>
  </si>
  <si>
    <t>Off Street Parking Requirements</t>
  </si>
  <si>
    <t>Jamaica Plain</t>
  </si>
  <si>
    <t>Bank/Post</t>
  </si>
  <si>
    <t>Industrial</t>
  </si>
  <si>
    <t>Office</t>
  </si>
  <si>
    <t>Service</t>
  </si>
  <si>
    <t>Roxbury</t>
  </si>
  <si>
    <t>.7 to 1</t>
  </si>
  <si>
    <t>Allston-Brighton</t>
  </si>
  <si>
    <t>Ent., Rec, &amp;  Rest.</t>
  </si>
  <si>
    <t>Educ.</t>
  </si>
  <si>
    <t>Dorchester Avenue</t>
  </si>
  <si>
    <t>East Boston</t>
  </si>
  <si>
    <t>North End</t>
  </si>
  <si>
    <t>Residential</t>
  </si>
  <si>
    <t>Dorm, Elderly, Group hsg</t>
  </si>
  <si>
    <t>Hotel</t>
  </si>
  <si>
    <t>1 to 1.5</t>
  </si>
  <si>
    <t>.2 to .5</t>
  </si>
  <si>
    <t>West Roxbury</t>
  </si>
  <si>
    <t>Saint Vincent</t>
  </si>
  <si>
    <t>Motel</t>
  </si>
  <si>
    <t>City Square</t>
  </si>
  <si>
    <t>Mission Hill</t>
  </si>
  <si>
    <t>4 (3 Rest)</t>
  </si>
  <si>
    <t>.2 to .5 ( 2 dorm)</t>
  </si>
  <si>
    <t>Greater Matapan</t>
  </si>
  <si>
    <t>per 1000 sq ft of public floor area</t>
  </si>
  <si>
    <t>Beth Israel Hospital</t>
  </si>
  <si>
    <t>Mass. College of Pharmacy</t>
  </si>
  <si>
    <t>New England Deaconess</t>
  </si>
  <si>
    <t>Dana-Farber Cancer Insitute</t>
  </si>
  <si>
    <t>South End</t>
  </si>
  <si>
    <t>Bay Village</t>
  </si>
  <si>
    <t>Charlestown</t>
  </si>
  <si>
    <t>1 to 2</t>
  </si>
  <si>
    <t>Com-munity</t>
  </si>
  <si>
    <t>1.75 to 2</t>
  </si>
  <si>
    <t>.25 to .5</t>
  </si>
  <si>
    <t xml:space="preserve"> per 1000 sq. ft of gross floor area</t>
  </si>
  <si>
    <t>per dwelling unit</t>
  </si>
  <si>
    <t>1-2 fam det</t>
  </si>
  <si>
    <t>space/du</t>
  </si>
  <si>
    <t>1-2 fam row</t>
  </si>
  <si>
    <t>3+ dus</t>
  </si>
  <si>
    <t>depending on zone</t>
  </si>
  <si>
    <t>1 to .4</t>
  </si>
  <si>
    <t>public assembly</t>
  </si>
  <si>
    <t>sq ft of public floor area in structures</t>
  </si>
  <si>
    <t>100 to 400</t>
  </si>
  <si>
    <t>600 to 2400</t>
  </si>
  <si>
    <t>sq ft. of gross floor area</t>
  </si>
  <si>
    <t>retail &amp; office</t>
  </si>
  <si>
    <t>300 to 1200</t>
  </si>
  <si>
    <t>sq ft. of gross floor area on ground floor</t>
  </si>
  <si>
    <t>sq ft. of gross floor area other</t>
  </si>
  <si>
    <t xml:space="preserve">   plus</t>
  </si>
  <si>
    <t>factory &amp; warehouse</t>
  </si>
  <si>
    <t>1000 to 3000</t>
  </si>
  <si>
    <t>parking not required if no more than 2 spaces are required (residential) or 4 spaces (non-residential)</t>
  </si>
  <si>
    <t>min /1000</t>
  </si>
  <si>
    <t>max/ 1000</t>
  </si>
  <si>
    <t>institutional*</t>
  </si>
  <si>
    <t>*half this amount if for schools serving children under 16</t>
  </si>
  <si>
    <t>Parking not required in B-8, B-10, M-8 zones</t>
  </si>
  <si>
    <t>3% to 4%</t>
  </si>
  <si>
    <t>5% of auto; 10% in CBD</t>
  </si>
  <si>
    <t>10% of auto; 25% for some uses</t>
  </si>
  <si>
    <t>res: 2 units</t>
  </si>
  <si>
    <t>20 auto spaces; 5 res. Units</t>
  </si>
  <si>
    <t>must be covered if auto parking covered</t>
  </si>
  <si>
    <t>Washington</t>
  </si>
  <si>
    <t>DC</t>
  </si>
  <si>
    <t>office, retail, and service units only. Office only in some zones.</t>
  </si>
  <si>
    <t>signs required. Lockers permitted.</t>
  </si>
  <si>
    <t>Brookline</t>
  </si>
  <si>
    <t>1 per 5 dus</t>
  </si>
  <si>
    <t>multifamily residential only</t>
  </si>
  <si>
    <t>Edmonton</t>
  </si>
  <si>
    <t>Fayetteville</t>
  </si>
  <si>
    <t>Cambridge</t>
  </si>
  <si>
    <t>Watertown</t>
  </si>
  <si>
    <t>1 to 4</t>
  </si>
  <si>
    <t>MO</t>
  </si>
  <si>
    <t>Kansas City (not adopted)</t>
  </si>
  <si>
    <t>40 auto spaces (otherwise min.)</t>
  </si>
  <si>
    <t>applies everywhere except single-family zones; 50% covered parking</t>
  </si>
  <si>
    <t>Los Angeles</t>
  </si>
  <si>
    <t>10,000 sq ft</t>
  </si>
  <si>
    <t>non-residential only; in commercial &amp; manufacturing zones only; showers &amp; lockers</t>
  </si>
  <si>
    <t>Miami-Dade County</t>
  </si>
  <si>
    <t>Coal City</t>
  </si>
  <si>
    <t>not specified</t>
  </si>
  <si>
    <t>more than 25 spaces</t>
  </si>
  <si>
    <t>Montgomery County</t>
  </si>
  <si>
    <t>more than 40 spaces</t>
  </si>
  <si>
    <t>applies to parking facilities, not uses</t>
  </si>
  <si>
    <t>Mount Vernon</t>
  </si>
  <si>
    <t>50 or more spaces</t>
  </si>
  <si>
    <t>5% to 10%</t>
  </si>
  <si>
    <t>applies to parking facilities, not uses; auto:bike spaces -- 50-100: 5; 100-150:8; 150-200: 10; each additional 50:2</t>
  </si>
  <si>
    <t>Yuma</t>
  </si>
  <si>
    <t>20 or more spaces</t>
  </si>
  <si>
    <t>Minnetonka</t>
  </si>
  <si>
    <t>MN</t>
  </si>
  <si>
    <t>Carmel</t>
  </si>
  <si>
    <t>IN</t>
  </si>
  <si>
    <t>1 per 100 feet of building frontage</t>
  </si>
  <si>
    <t>applies in Old Meridian district only</t>
  </si>
  <si>
    <t>Orleans</t>
  </si>
  <si>
    <t>Fort Collins</t>
  </si>
  <si>
    <t>commercial, industrial, civic, employment, and multi-family residential uses</t>
  </si>
  <si>
    <t>Estes Park</t>
  </si>
  <si>
    <t>40 or more spaces</t>
  </si>
  <si>
    <t>Schaumburg</t>
  </si>
  <si>
    <t>retail centers, offices, restaurants, health clubs</t>
  </si>
  <si>
    <t>Milwaukie</t>
  </si>
  <si>
    <t>commercial, industrial, community service, multifamily; covered required when 10% or more of auto parking is covered; if more than 10 bike spaces required, 50% must be covered</t>
  </si>
  <si>
    <t>Oregon City</t>
  </si>
  <si>
    <t>multifamily, retail, office, industrial, institutional, transit transfer, parking lots</t>
  </si>
  <si>
    <t>(missing info)</t>
  </si>
  <si>
    <t>New Castle County</t>
  </si>
  <si>
    <t>DE</t>
  </si>
  <si>
    <t>more than 10 spaces</t>
  </si>
  <si>
    <t>applies to parking facilities</t>
  </si>
  <si>
    <t>Scottsdale</t>
  </si>
  <si>
    <t>40 or more spaces; except office &amp; retail outside downtown</t>
  </si>
  <si>
    <t>Atlanta</t>
  </si>
  <si>
    <t>GA</t>
  </si>
  <si>
    <t>1 per 5 units</t>
  </si>
  <si>
    <t>within 100 ft or as close as closest auto space</t>
  </si>
  <si>
    <t>Athens-Clarke County</t>
  </si>
  <si>
    <t>require auto parking, except in Downtown</t>
  </si>
  <si>
    <t>Englewood</t>
  </si>
  <si>
    <t>more for schools and recreation</t>
  </si>
  <si>
    <t>drive-in, mortuary, auto service station, drive-up windows</t>
  </si>
  <si>
    <t>Reno</t>
  </si>
  <si>
    <t>NV</t>
  </si>
  <si>
    <t>5% - 10%</t>
  </si>
  <si>
    <t>SROs -- 1 per 3 rooms</t>
  </si>
  <si>
    <t>5% of auto; 10 min.</t>
  </si>
  <si>
    <t>agricultural uses, pet services, cemeteries, mausoleums, assisted care facilities and day care facilities.</t>
  </si>
  <si>
    <t>Charleston</t>
  </si>
  <si>
    <t>SC</t>
  </si>
  <si>
    <t>3 per classroom; 1 per 3 college dorm beds</t>
  </si>
  <si>
    <t>specific uses only: library: 2 per 10000 sq ft; food store: 5 per 10000 sq ft; shopping center: 1 per 10000 sq. ft</t>
  </si>
  <si>
    <t>Delhi Charter Township</t>
  </si>
  <si>
    <t>4 spaces; 1 per du</t>
  </si>
  <si>
    <t>specific use; food stores: at least 10,000 sq ft.</t>
  </si>
  <si>
    <t>1 per 1 unit</t>
  </si>
  <si>
    <t>multifamily housing, restaurant, commercial recreation, retail shopping, institutional</t>
  </si>
  <si>
    <t>Asheville</t>
  </si>
  <si>
    <t>3 dus for multifamily</t>
  </si>
  <si>
    <t>Raleigh</t>
  </si>
  <si>
    <t>Stillwater</t>
  </si>
  <si>
    <t>OK</t>
  </si>
  <si>
    <t>10% (varies)</t>
  </si>
  <si>
    <t>4 per classroom; trade/commercial: 20% of auto</t>
  </si>
  <si>
    <t>office: 15% of auto; library: 25%</t>
  </si>
  <si>
    <t>vehicle sales or service, funeral parlor, warehouse, freight terminal</t>
  </si>
  <si>
    <t>Cypress</t>
  </si>
  <si>
    <t>100 or more employees</t>
  </si>
  <si>
    <t>5 racks per 100 employees</t>
  </si>
  <si>
    <t>commercial, industrial, institutional only; showers and clothes lockers required</t>
  </si>
  <si>
    <t>San Buenaventura</t>
  </si>
  <si>
    <t>5 (res.)</t>
  </si>
  <si>
    <t>education: 100%; recreation: 30%</t>
  </si>
  <si>
    <t>agricultural</t>
  </si>
  <si>
    <t>Fresno</t>
  </si>
  <si>
    <t>1 per employee + 1 per 3 students (elem &amp; jr) or per 4 students (h.s.)</t>
  </si>
  <si>
    <t>Costa Mesa</t>
  </si>
  <si>
    <t>2 racks per 100 employees</t>
  </si>
  <si>
    <t>20 (30 if &gt; 1000 employees)</t>
  </si>
  <si>
    <t>commercial, industrial, institutional only; showers and clothes lockers required if &gt; 100,000 sq ft (then 2 showers &amp; 4 lockers required)</t>
  </si>
  <si>
    <t>San Fernando</t>
  </si>
  <si>
    <t>50,000 sq. ft</t>
  </si>
  <si>
    <t>1 per 50,000 sq ft</t>
  </si>
  <si>
    <t>Orange County</t>
  </si>
  <si>
    <t>4 spaces per 100 employees</t>
  </si>
  <si>
    <t>West Covina</t>
  </si>
  <si>
    <t>nonresidential</t>
  </si>
  <si>
    <t>Agoura Hills</t>
  </si>
  <si>
    <t>Mission Viejo</t>
  </si>
  <si>
    <t>unspecified</t>
  </si>
  <si>
    <t>commercial or industrial</t>
  </si>
  <si>
    <t>100 or more employees; or adverse traffic conditions</t>
  </si>
  <si>
    <t>Hemet</t>
  </si>
  <si>
    <t>2% of gross floor area for showers and clothes lockers</t>
  </si>
  <si>
    <t>Irvine</t>
  </si>
  <si>
    <t>varies by use</t>
  </si>
  <si>
    <t>3% for shopping center, recreation, entertainment; 10% for libraries; fixed # (2-5) for others</t>
  </si>
  <si>
    <t>Yorba Linda</t>
  </si>
  <si>
    <t>two showers, one for men, one for women</t>
  </si>
  <si>
    <t>Antioch</t>
  </si>
  <si>
    <t>office: 6.7%; commercial, retail, indust: 4%, restaurant &amp; hospital: 2%</t>
  </si>
  <si>
    <t>San Jose</t>
  </si>
  <si>
    <t>1 per 4 units</t>
  </si>
  <si>
    <t>2% to 5%</t>
  </si>
  <si>
    <t>K-5: 2 per classroom; 6-12: 4 per classroom</t>
  </si>
  <si>
    <t>funeral services, car washes, boarding kennels, veterinarian uses</t>
  </si>
  <si>
    <t>religious, warehouse: 10%, industrial, office: 2%; commercial, recreation 5%; showers and changing rooms required for large projects</t>
  </si>
  <si>
    <t>Ontario</t>
  </si>
  <si>
    <t>showers required for large projects</t>
  </si>
  <si>
    <t>30 spaces; 10 or more dus</t>
  </si>
  <si>
    <t>San Gabriel</t>
  </si>
  <si>
    <t>Alhambra</t>
  </si>
  <si>
    <t>Santa Fe Springs</t>
  </si>
  <si>
    <t>Culver City</t>
  </si>
  <si>
    <t>Indian Wells</t>
  </si>
  <si>
    <t>Baldwin Park</t>
  </si>
  <si>
    <t>Brea City</t>
  </si>
  <si>
    <t>50 or more employees</t>
  </si>
  <si>
    <t>min. 5, more as needed</t>
  </si>
  <si>
    <t>lockers (and showers?): 2 per 250 employees</t>
  </si>
  <si>
    <t>8% to 16%</t>
  </si>
  <si>
    <t>park, shopping center, office, restaurant only; sign required</t>
  </si>
  <si>
    <t>2% for regional malls; 1% for hotels</t>
  </si>
  <si>
    <t>Anna Maria</t>
  </si>
  <si>
    <t>off-street parking</t>
  </si>
  <si>
    <t>commercial and industrial districts only</t>
  </si>
  <si>
    <t>Boca Raton</t>
  </si>
  <si>
    <t>commercial and recreational uses only</t>
  </si>
  <si>
    <t>more than 5 spaces</t>
  </si>
  <si>
    <t>Bradenton Beach</t>
  </si>
  <si>
    <t>multifamily, commercial, professional, recreation uses</t>
  </si>
  <si>
    <t>Chattahoochee</t>
  </si>
  <si>
    <t>required</t>
  </si>
  <si>
    <t>shopping centers, developments, office or industrial, multifamily</t>
  </si>
  <si>
    <t>Daytona Beach Shores</t>
  </si>
  <si>
    <t>5 spaces</t>
  </si>
  <si>
    <t>commercial only</t>
  </si>
  <si>
    <t>Chipley</t>
  </si>
  <si>
    <t>shopping center, restaurant: 5%; amusement, recreation: 10%; libraries, museums: 15%; schools: 75%</t>
  </si>
  <si>
    <t>Dundee</t>
  </si>
  <si>
    <t>entertainment &amp; recreation: 25%</t>
  </si>
  <si>
    <t>K-8: 500%; 9-12: 100%; college: 50%</t>
  </si>
  <si>
    <t>Collier County</t>
  </si>
  <si>
    <t>commercial only; inverted U required; others may be approved if they permit locking frame</t>
  </si>
  <si>
    <t>Coconut Creek</t>
  </si>
  <si>
    <t>Eustis County</t>
  </si>
  <si>
    <t>1 per 10000 sq ft</t>
  </si>
  <si>
    <t>restaurants, community center, recreation: 5; retail: 1 per 10,000 sq ft</t>
  </si>
  <si>
    <t>shopping center, restaurant, bowling alley, church: 5%; amusement, recreation: 10%; libraries, museums: 15%; schools: 75%</t>
  </si>
  <si>
    <t>Deltona</t>
  </si>
  <si>
    <t>office: 50 employees</t>
  </si>
  <si>
    <t>recreation, retail, restaurant, game room, pharmacy, office &amp; industrial (50 emp.)</t>
  </si>
  <si>
    <t>about 5%</t>
  </si>
  <si>
    <t>Daytona Beach</t>
  </si>
  <si>
    <t>Inglis</t>
  </si>
  <si>
    <t>commercial and industrial uses only</t>
  </si>
  <si>
    <t>all uses</t>
  </si>
  <si>
    <t>Indian Shores</t>
  </si>
  <si>
    <t>res: 8 or more dus</t>
  </si>
  <si>
    <t>all commercial except auto repair and servicing</t>
  </si>
  <si>
    <t>Greenacres</t>
  </si>
  <si>
    <t>retail, restaurant, government, recreation, or other use which the city determines generates a demand for bicycle parking</t>
  </si>
  <si>
    <t>Indian River County</t>
  </si>
  <si>
    <t>&gt; 20,000 sq ft</t>
  </si>
  <si>
    <t>Hillsborough County</t>
  </si>
  <si>
    <t>non-residential</t>
  </si>
  <si>
    <t>required in I-75 Planned Development district only; otherwise may reduce auto</t>
  </si>
  <si>
    <t>Ocala</t>
  </si>
  <si>
    <t>retail only</t>
  </si>
  <si>
    <t>Leon County</t>
  </si>
  <si>
    <t>multifamily, retail, office, restaurant, manufacturing, recreation: 10%</t>
  </si>
  <si>
    <t>varies - mostly 5% to 10%</t>
  </si>
  <si>
    <t>applies in commercial districts only</t>
  </si>
  <si>
    <t>Melbourne</t>
  </si>
  <si>
    <t>retail, commercial, community, education, homelss shelter &amp; soup kitchen, hospital, industrial, recreation, temporary labor agency</t>
  </si>
  <si>
    <t>Lake County</t>
  </si>
  <si>
    <t>Macclenny</t>
  </si>
  <si>
    <t>mostly 10%</t>
  </si>
  <si>
    <t>K-8: 500%; 9-12: 100%; trade or bus. school: 50%</t>
  </si>
  <si>
    <t>library, museum, commercial, retail, multifamily, theater: 10%; community, recreation: 20%; education (see column); hospital &amp; institutional: .25 per empl.</t>
  </si>
  <si>
    <t>Miami Shores Village Hall</t>
  </si>
  <si>
    <t>Neptune Beach</t>
  </si>
  <si>
    <t>mostly 10% to 25%</t>
  </si>
  <si>
    <t>K-8: 500%; 9-12: 100%; college, trade or bus. school: 50%</t>
  </si>
  <si>
    <t>office, commercial, retail, rest., multifamily, theater, mini golf: 10%; library, museum, community, recreation: 20%; education (see column); day care &amp; nursing home: .25 per empl.</t>
  </si>
  <si>
    <t>number and uses inadvertently left out of ordinance?</t>
  </si>
  <si>
    <t>Oldsmar</t>
  </si>
  <si>
    <t>sq. ft of area</t>
  </si>
  <si>
    <t>res: 4 dus</t>
  </si>
  <si>
    <t>100 sq ft per 10 dus</t>
  </si>
  <si>
    <t>office, theater, rest., conven.: 100 sq ft per 3000 gross floor area; shopping center, retail: 100 sq ft per 5000 gross floor area</t>
  </si>
  <si>
    <t>St. Petersburg</t>
  </si>
  <si>
    <t>10% to 20%</t>
  </si>
  <si>
    <t>bowling, child care, fast food, shopping center: 10%; library, community, recreation: 20%; game rooms: 30%; rest., retail, and schools can be required by City Mgr</t>
  </si>
  <si>
    <t>Jacksonville</t>
  </si>
  <si>
    <t>2% to 10%</t>
  </si>
  <si>
    <t>10-100</t>
  </si>
  <si>
    <t>required for most uses; 5% to 10%</t>
  </si>
  <si>
    <t>Palm Beach Gardens</t>
  </si>
  <si>
    <t>5%; more for some uses</t>
  </si>
  <si>
    <t>game room, recreation: 20%; amusement, community, library: 15%; bowling, child care: 10% -- all other comm. &amp; institutional: 5%</t>
  </si>
  <si>
    <t>Orlando</t>
  </si>
  <si>
    <t>10% to 20% - for a few uses only</t>
  </si>
  <si>
    <t>game room: 30%; amusement, community, recreation: 20%; bowling, child care, shopping center: 10%, schools (see col.), retail, rest.: can be required by Zoning Official</t>
  </si>
  <si>
    <t>K-8: 1 per 10 students; 9-12: 1 per 15 students</t>
  </si>
  <si>
    <t>Lady Lake</t>
  </si>
  <si>
    <t>3% to 5%; more for some uses</t>
  </si>
  <si>
    <t>retail, rest., office, theater: 3%; multifamily, comm., services: 5%; recreation, library - 15% to 20% (see school)</t>
  </si>
  <si>
    <t>K-6: 25%; 7-8: none; 9-12: 5%; adult ed: 5%</t>
  </si>
  <si>
    <t>Tampa</t>
  </si>
  <si>
    <t>nonresidential only</t>
  </si>
  <si>
    <t>site plan district only; to be determined by Zoning Admin. Based on 10%</t>
  </si>
  <si>
    <t>about 10%</t>
  </si>
  <si>
    <t>Tallahassee</t>
  </si>
  <si>
    <t>higher for entertainment &amp; recreation &amp; library</t>
  </si>
  <si>
    <t>Volusia County</t>
  </si>
  <si>
    <t>Seminole</t>
  </si>
  <si>
    <t>game room: 30%; amusement, community, recreation, library: 20%; bowling, child care, shopping center: 10%, schools (see col.), retail, rest, adult ed..: can be required by Zoning Official</t>
  </si>
  <si>
    <t>Satellite Beach</t>
  </si>
  <si>
    <t>Treasure Island</t>
  </si>
  <si>
    <t>all commercial, institutional, recreational, except auto repair and servicing</t>
  </si>
  <si>
    <t>library, museum: 20%; rest., h.s., adult ed., theater, golf, bowling: 10%; medical, retail, wholesale, warehouse, manufacturing, church, elem., jr. h.s., 5%</t>
  </si>
  <si>
    <t>K-8: 5%; 9-12: 10%; adult ed.: 10%</t>
  </si>
  <si>
    <t>Lynn Haven</t>
  </si>
  <si>
    <t>applies to most uses; some increased to 20 or 25%, some reduced to 5%</t>
  </si>
  <si>
    <t>Kenneth City</t>
  </si>
  <si>
    <t>depends on study</t>
  </si>
  <si>
    <t>K-8: 500%; 9-12: none; college: 50%</t>
  </si>
  <si>
    <t>most uses</t>
  </si>
  <si>
    <t>Port Orange</t>
  </si>
  <si>
    <t>K-8: 50%; 9-12: 50%; adult ed.: 10%</t>
  </si>
  <si>
    <t>Cocoa</t>
  </si>
  <si>
    <t>Fort Walton Beach</t>
  </si>
  <si>
    <t>most uses; fast food, recreation and entertainment: 20 to 25%</t>
  </si>
  <si>
    <t>K-8: 500%; 9-12: 100%; college: 100%</t>
  </si>
  <si>
    <t>Alachua County</t>
  </si>
  <si>
    <t>1 per 8 plus 1 per 40</t>
  </si>
  <si>
    <t>K-6: 1 per 5 students; 7-12: 1 per 20 students;</t>
  </si>
  <si>
    <t>1 per 30 bdrm plu 1 per 50 emp., max 25</t>
  </si>
  <si>
    <t>any use not listed: required based on study; 5% of employees; signs required</t>
  </si>
  <si>
    <t>2 per 1000 sq ft.</t>
  </si>
  <si>
    <t>5 per convenience store; office: 1 per 10,000 sq ft.</t>
  </si>
  <si>
    <t>AB</t>
  </si>
  <si>
    <t>Tempe</t>
  </si>
  <si>
    <t>Tucson</t>
  </si>
  <si>
    <t>Langley</t>
  </si>
  <si>
    <t>Vancouver</t>
  </si>
  <si>
    <t>Berkeley</t>
  </si>
  <si>
    <t>Davis</t>
  </si>
  <si>
    <t>Napa</t>
  </si>
  <si>
    <t>determined by comm. Dev. Director</t>
  </si>
  <si>
    <t>certain zones only (central commercial)</t>
  </si>
  <si>
    <t>Corona</t>
  </si>
  <si>
    <t>Montreal</t>
  </si>
  <si>
    <t>QC</t>
  </si>
  <si>
    <t>res: 10 dus oth: 500 sq. m</t>
  </si>
  <si>
    <t>5 + 1 per 1000 sq. m.</t>
  </si>
  <si>
    <t>5 for 10 dus, 1 for each add'l 10 dus</t>
  </si>
  <si>
    <t>community, school, cultural uses not subject to min. development size</t>
  </si>
  <si>
    <t>yes</t>
  </si>
  <si>
    <t>all uses; secure parking required for some uses</t>
  </si>
  <si>
    <t>Bloomington</t>
  </si>
  <si>
    <t>Boise</t>
  </si>
  <si>
    <t>Iowa City</t>
  </si>
  <si>
    <t>Cumberland</t>
  </si>
  <si>
    <t>Ann Arbor</t>
  </si>
  <si>
    <t>Eugene</t>
  </si>
  <si>
    <t>Portland</t>
  </si>
  <si>
    <t>Salem</t>
  </si>
  <si>
    <t>Tigard</t>
  </si>
  <si>
    <t>Troutdale</t>
  </si>
  <si>
    <t>Austin</t>
  </si>
  <si>
    <t>Seattle</t>
  </si>
  <si>
    <t>Madison</t>
  </si>
  <si>
    <t>Palo Alto</t>
  </si>
  <si>
    <t>Sacramento County</t>
  </si>
  <si>
    <t>San Francisco</t>
  </si>
  <si>
    <t>Santa Cruz</t>
  </si>
  <si>
    <t>Santa Monica</t>
  </si>
  <si>
    <t>Sonoma County</t>
  </si>
  <si>
    <t>Boulder</t>
  </si>
  <si>
    <t>Denver</t>
  </si>
  <si>
    <t>Gainesville</t>
  </si>
  <si>
    <t>Boone County</t>
  </si>
  <si>
    <t>specific uses only</t>
  </si>
  <si>
    <t>4 or more dus</t>
  </si>
  <si>
    <t>Durham City &amp; County</t>
  </si>
  <si>
    <t>all uses except 1 &amp; 2 families</t>
  </si>
  <si>
    <t>Amherst</t>
  </si>
  <si>
    <t>10 or more spaces</t>
  </si>
  <si>
    <t>trigger based on those provided or required; design, location, number as approved by permit granting board</t>
  </si>
  <si>
    <t>Belmont</t>
  </si>
  <si>
    <t>Falmouth</t>
  </si>
  <si>
    <t>Holliston</t>
  </si>
  <si>
    <t>Mashpee</t>
  </si>
  <si>
    <t>Needham</t>
  </si>
  <si>
    <t>Newton</t>
  </si>
  <si>
    <t>Norfolk</t>
  </si>
  <si>
    <t>Northampton</t>
  </si>
  <si>
    <t>does not apply in Central Business District</t>
  </si>
  <si>
    <t>Norwood</t>
  </si>
  <si>
    <t>Sudbury</t>
  </si>
  <si>
    <t>West Tisbury</t>
  </si>
  <si>
    <t>maybe</t>
  </si>
  <si>
    <t>may be required by planning board</t>
  </si>
  <si>
    <t>Ottawa</t>
  </si>
  <si>
    <t>ON</t>
  </si>
  <si>
    <t>.75 per unit</t>
  </si>
  <si>
    <t>K-12; 1 per 10 students + 1 per 10 employees. College: 1 per 20 students</t>
  </si>
  <si>
    <t>Office: 1 per 1000 sq. m. plus 6 for couriers if &gt; 2000 sq. m.</t>
  </si>
  <si>
    <t>1 per 1250 sq. m. plus 6 for couriers if &gt; 2000 sq. m.</t>
  </si>
  <si>
    <t>Industrial &amp; institutional: 1 per 1500 sq. 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</si>
</sst>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m/d/yyyy"/>
    <numFmt numFmtId="169" formatCode="0.00000"/>
    <numFmt numFmtId="170" formatCode="0.0000"/>
    <numFmt numFmtId="171" formatCode="0.000"/>
    <numFmt numFmtId="172" formatCode="0.0"/>
  </numFmts>
  <fonts count="6">
    <font>
      <sz val="11"/>
      <name val="Arial"/>
      <family val="0"/>
    </font>
    <font>
      <b/>
      <sz val="11"/>
      <name val="Arial"/>
      <family val="2"/>
    </font>
    <font>
      <b/>
      <sz val="10"/>
      <name val="Arial"/>
      <family val="2"/>
    </font>
    <font>
      <sz val="10"/>
      <name val="Arial"/>
      <family val="2"/>
    </font>
    <font>
      <u val="single"/>
      <sz val="11"/>
      <color indexed="12"/>
      <name val="Arial"/>
      <family val="0"/>
    </font>
    <font>
      <u val="single"/>
      <sz val="11"/>
      <color indexed="36"/>
      <name val="Arial"/>
      <family val="0"/>
    </font>
  </fonts>
  <fills count="2">
    <fill>
      <patternFill/>
    </fill>
    <fill>
      <patternFill patternType="gray125"/>
    </fill>
  </fills>
  <borders count="6">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Font="1" applyBorder="1" applyAlignment="1">
      <alignment wrapText="1"/>
    </xf>
    <xf numFmtId="0" fontId="1" fillId="0" borderId="1" xfId="0" applyFont="1" applyBorder="1" applyAlignment="1">
      <alignment horizontal="center" vertical="top" wrapText="1"/>
    </xf>
    <xf numFmtId="0" fontId="0" fillId="0" borderId="1" xfId="0" applyFont="1" applyBorder="1" applyAlignment="1">
      <alignment vertical="top" wrapText="1"/>
    </xf>
    <xf numFmtId="0" fontId="3" fillId="0" borderId="0" xfId="0" applyFont="1" applyAlignment="1">
      <alignment/>
    </xf>
    <xf numFmtId="0" fontId="1" fillId="0" borderId="0" xfId="0" applyFont="1" applyAlignment="1">
      <alignment/>
    </xf>
    <xf numFmtId="0" fontId="1" fillId="0" borderId="2" xfId="0" applyFont="1" applyBorder="1" applyAlignment="1">
      <alignment wrapText="1"/>
    </xf>
    <xf numFmtId="0" fontId="0" fillId="0" borderId="0" xfId="0" applyAlignment="1">
      <alignment horizontal="center"/>
    </xf>
    <xf numFmtId="3" fontId="0" fillId="0" borderId="0" xfId="0" applyNumberFormat="1" applyAlignment="1">
      <alignment/>
    </xf>
    <xf numFmtId="0" fontId="1" fillId="0" borderId="0" xfId="0" applyFont="1" applyFill="1" applyBorder="1" applyAlignment="1">
      <alignment wrapText="1"/>
    </xf>
    <xf numFmtId="0" fontId="1" fillId="0" borderId="2" xfId="0" applyFont="1" applyFill="1" applyBorder="1" applyAlignment="1">
      <alignment wrapText="1"/>
    </xf>
    <xf numFmtId="0" fontId="2" fillId="0" borderId="0" xfId="0" applyFont="1" applyBorder="1" applyAlignment="1">
      <alignment horizontal="center"/>
    </xf>
    <xf numFmtId="9" fontId="0" fillId="0" borderId="0" xfId="21" applyAlignment="1">
      <alignment/>
    </xf>
    <xf numFmtId="0" fontId="0" fillId="0" borderId="0" xfId="0" applyAlignment="1">
      <alignment wrapText="1"/>
    </xf>
    <xf numFmtId="0" fontId="0" fillId="0" borderId="0" xfId="0" applyAlignment="1">
      <alignment horizontal="center" wrapText="1"/>
    </xf>
    <xf numFmtId="172" fontId="0" fillId="0" borderId="0" xfId="0" applyNumberFormat="1" applyAlignment="1">
      <alignment/>
    </xf>
    <xf numFmtId="0" fontId="3" fillId="0" borderId="0" xfId="0" applyFont="1" applyBorder="1" applyAlignment="1">
      <alignment horizontal="center" wrapText="1"/>
    </xf>
    <xf numFmtId="0" fontId="3" fillId="0" borderId="0" xfId="0" applyFont="1" applyBorder="1" applyAlignment="1">
      <alignment horizontal="center"/>
    </xf>
    <xf numFmtId="167" fontId="3" fillId="0" borderId="0" xfId="21" applyNumberFormat="1" applyFont="1" applyBorder="1" applyAlignment="1">
      <alignment horizontal="center"/>
    </xf>
    <xf numFmtId="0" fontId="3" fillId="0" borderId="0" xfId="0" applyFont="1" applyBorder="1" applyAlignment="1">
      <alignment vertical="top" wrapText="1"/>
    </xf>
    <xf numFmtId="0" fontId="2" fillId="0" borderId="3" xfId="0" applyFont="1" applyBorder="1" applyAlignment="1">
      <alignment horizontal="center"/>
    </xf>
    <xf numFmtId="0" fontId="2" fillId="0" borderId="3" xfId="0" applyFont="1" applyBorder="1" applyAlignment="1">
      <alignment horizontal="center" wrapText="1"/>
    </xf>
    <xf numFmtId="0" fontId="2" fillId="0" borderId="3" xfId="0" applyFont="1" applyBorder="1" applyAlignment="1">
      <alignment horizontal="center" vertical="top" wrapText="1"/>
    </xf>
    <xf numFmtId="0" fontId="3" fillId="0" borderId="0" xfId="0" applyFont="1" applyBorder="1" applyAlignment="1">
      <alignment/>
    </xf>
    <xf numFmtId="9" fontId="3" fillId="0" borderId="0" xfId="0" applyNumberFormat="1" applyFont="1" applyBorder="1" applyAlignment="1">
      <alignment horizontal="center"/>
    </xf>
    <xf numFmtId="0" fontId="3" fillId="0" borderId="0" xfId="0" applyFont="1" applyBorder="1" applyAlignment="1">
      <alignment wrapText="1"/>
    </xf>
    <xf numFmtId="0" fontId="2" fillId="0" borderId="0" xfId="0" applyFont="1" applyBorder="1" applyAlignment="1">
      <alignment horizontal="center" wrapText="1"/>
    </xf>
    <xf numFmtId="10" fontId="3" fillId="0" borderId="0" xfId="0" applyNumberFormat="1" applyFont="1" applyBorder="1" applyAlignment="1">
      <alignment horizontal="center"/>
    </xf>
    <xf numFmtId="9" fontId="3" fillId="0" borderId="0" xfId="21" applyFont="1" applyBorder="1" applyAlignment="1">
      <alignment horizontal="center"/>
    </xf>
    <xf numFmtId="16" fontId="3" fillId="0" borderId="0" xfId="0" applyNumberFormat="1" applyFont="1" applyBorder="1" applyAlignment="1">
      <alignment horizontal="center" wrapText="1"/>
    </xf>
    <xf numFmtId="16" fontId="3" fillId="0" borderId="0" xfId="0" applyNumberFormat="1" applyFont="1" applyBorder="1" applyAlignment="1" quotePrefix="1">
      <alignment horizontal="center"/>
    </xf>
    <xf numFmtId="0" fontId="3" fillId="0" borderId="0" xfId="0" applyFont="1" applyAlignment="1">
      <alignment wrapText="1"/>
    </xf>
    <xf numFmtId="9" fontId="3" fillId="0" borderId="0" xfId="0" applyNumberFormat="1" applyFont="1" applyBorder="1" applyAlignment="1">
      <alignment horizontal="center" wrapText="1"/>
    </xf>
    <xf numFmtId="0" fontId="3" fillId="0" borderId="0" xfId="0" applyFont="1" applyBorder="1" applyAlignment="1">
      <alignment/>
    </xf>
    <xf numFmtId="9" fontId="3" fillId="0" borderId="0" xfId="0" applyNumberFormat="1" applyFont="1" applyAlignment="1">
      <alignment/>
    </xf>
    <xf numFmtId="0" fontId="3" fillId="0" borderId="0" xfId="0" applyFont="1" applyAlignment="1">
      <alignment/>
    </xf>
    <xf numFmtId="9" fontId="3" fillId="0" borderId="0" xfId="0" applyNumberFormat="1" applyFont="1" applyAlignment="1">
      <alignment horizontal="center"/>
    </xf>
    <xf numFmtId="0" fontId="3" fillId="0" borderId="0" xfId="0" applyFont="1" applyAlignment="1">
      <alignment horizontal="center"/>
    </xf>
    <xf numFmtId="10" fontId="3" fillId="0" borderId="0" xfId="0" applyNumberFormat="1" applyFont="1" applyAlignment="1">
      <alignment horizontal="center"/>
    </xf>
    <xf numFmtId="16" fontId="3" fillId="0" borderId="0" xfId="0" applyNumberFormat="1" applyFont="1" applyAlignment="1">
      <alignment horizontal="center"/>
    </xf>
    <xf numFmtId="10" fontId="3" fillId="0" borderId="0" xfId="0" applyNumberFormat="1" applyFont="1" applyBorder="1" applyAlignment="1">
      <alignment horizontal="center" wrapText="1"/>
    </xf>
    <xf numFmtId="0" fontId="1" fillId="0" borderId="0" xfId="0" applyFont="1" applyBorder="1" applyAlignment="1">
      <alignment horizontal="left" wrapText="1"/>
    </xf>
    <xf numFmtId="0" fontId="0" fillId="0" borderId="0" xfId="0" applyFont="1" applyAlignment="1">
      <alignment horizontal="center"/>
    </xf>
    <xf numFmtId="0" fontId="0" fillId="0" borderId="0" xfId="0" applyAlignment="1">
      <alignment horizontal="center"/>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4"/>
  <sheetViews>
    <sheetView workbookViewId="0" topLeftCell="A1">
      <selection activeCell="D24" sqref="D24"/>
    </sheetView>
  </sheetViews>
  <sheetFormatPr defaultColWidth="9.00390625" defaultRowHeight="14.25"/>
  <cols>
    <col min="2" max="2" width="12.625" style="0" customWidth="1"/>
    <col min="3" max="3" width="14.375" style="0" customWidth="1"/>
    <col min="6" max="6" width="11.75390625" style="0" customWidth="1"/>
  </cols>
  <sheetData>
    <row r="1" ht="15">
      <c r="A1" s="7" t="s">
        <v>111</v>
      </c>
    </row>
    <row r="3" spans="1:2" ht="30" customHeight="1">
      <c r="A3" s="43" t="s">
        <v>118</v>
      </c>
      <c r="B3" s="43"/>
    </row>
    <row r="4" spans="1:6" ht="30">
      <c r="A4" s="8" t="s">
        <v>112</v>
      </c>
      <c r="B4" s="8" t="s">
        <v>113</v>
      </c>
      <c r="C4" s="8" t="s">
        <v>114</v>
      </c>
      <c r="D4" s="8" t="s">
        <v>115</v>
      </c>
      <c r="E4" s="12" t="s">
        <v>117</v>
      </c>
      <c r="F4" s="12" t="s">
        <v>121</v>
      </c>
    </row>
    <row r="5" spans="1:6" ht="14.25">
      <c r="A5">
        <v>0</v>
      </c>
      <c r="B5" s="10">
        <v>10000</v>
      </c>
      <c r="C5" s="9" t="s">
        <v>116</v>
      </c>
      <c r="D5" s="9" t="s">
        <v>116</v>
      </c>
      <c r="E5" s="9" t="s">
        <v>116</v>
      </c>
      <c r="F5" s="9" t="s">
        <v>116</v>
      </c>
    </row>
    <row r="6" spans="1:7" ht="14.25">
      <c r="A6" s="10">
        <v>10000</v>
      </c>
      <c r="B6" s="10">
        <v>20000</v>
      </c>
      <c r="C6" s="9">
        <v>3</v>
      </c>
      <c r="D6" s="9">
        <v>1</v>
      </c>
      <c r="E6" s="9">
        <v>2</v>
      </c>
      <c r="F6" s="9">
        <f>C6/A6*1000</f>
        <v>0.3</v>
      </c>
      <c r="G6">
        <f>1/F6</f>
        <v>3.3333333333333335</v>
      </c>
    </row>
    <row r="7" spans="1:7" ht="14.25">
      <c r="A7" s="10">
        <v>20000</v>
      </c>
      <c r="B7" s="10">
        <v>50000</v>
      </c>
      <c r="C7" s="9">
        <v>6</v>
      </c>
      <c r="D7" s="9">
        <v>2</v>
      </c>
      <c r="E7" s="9">
        <v>4</v>
      </c>
      <c r="F7" s="9">
        <f>C7/A7*1000</f>
        <v>0.3</v>
      </c>
      <c r="G7">
        <f>1/F7</f>
        <v>3.3333333333333335</v>
      </c>
    </row>
    <row r="8" spans="1:7" ht="14.25">
      <c r="A8" s="10">
        <v>50000</v>
      </c>
      <c r="B8" s="9" t="s">
        <v>116</v>
      </c>
      <c r="C8" s="9">
        <v>12</v>
      </c>
      <c r="D8" s="9">
        <v>4</v>
      </c>
      <c r="E8" s="9">
        <v>8</v>
      </c>
      <c r="F8" s="9">
        <f>C8/A8*1000</f>
        <v>0.24000000000000002</v>
      </c>
      <c r="G8">
        <f>1/F8</f>
        <v>4.166666666666666</v>
      </c>
    </row>
    <row r="9" ht="14.25">
      <c r="A9" t="s">
        <v>119</v>
      </c>
    </row>
    <row r="11" ht="15">
      <c r="A11" s="8" t="s">
        <v>120</v>
      </c>
    </row>
    <row r="12" spans="1:6" ht="30">
      <c r="A12" s="8" t="s">
        <v>112</v>
      </c>
      <c r="B12" s="8" t="s">
        <v>113</v>
      </c>
      <c r="C12" s="8" t="s">
        <v>114</v>
      </c>
      <c r="D12" s="8" t="s">
        <v>115</v>
      </c>
      <c r="E12" s="12" t="s">
        <v>117</v>
      </c>
      <c r="F12" s="12" t="s">
        <v>121</v>
      </c>
    </row>
    <row r="13" spans="1:6" ht="14.25">
      <c r="A13">
        <v>0</v>
      </c>
      <c r="B13" s="10">
        <v>25000</v>
      </c>
      <c r="C13" s="9" t="s">
        <v>116</v>
      </c>
      <c r="D13" s="9" t="s">
        <v>116</v>
      </c>
      <c r="E13" s="9" t="s">
        <v>116</v>
      </c>
      <c r="F13" s="9" t="s">
        <v>116</v>
      </c>
    </row>
    <row r="14" spans="1:7" ht="14.25">
      <c r="A14" s="10">
        <v>25000</v>
      </c>
      <c r="B14" s="10">
        <v>50000</v>
      </c>
      <c r="C14" s="9">
        <v>3</v>
      </c>
      <c r="D14" s="9">
        <v>1</v>
      </c>
      <c r="E14" s="9">
        <v>2</v>
      </c>
      <c r="F14" s="9">
        <f>C14/A14*1000</f>
        <v>0.12000000000000001</v>
      </c>
      <c r="G14">
        <f>1/F14</f>
        <v>8.333333333333332</v>
      </c>
    </row>
    <row r="15" spans="1:7" ht="14.25">
      <c r="A15" s="10">
        <v>50000</v>
      </c>
      <c r="B15" s="10">
        <v>100000</v>
      </c>
      <c r="C15" s="9">
        <v>6</v>
      </c>
      <c r="D15" s="9">
        <v>2</v>
      </c>
      <c r="E15" s="9">
        <v>4</v>
      </c>
      <c r="F15" s="9">
        <f>C15/A15*1000</f>
        <v>0.12000000000000001</v>
      </c>
      <c r="G15">
        <f>1/F15</f>
        <v>8.333333333333332</v>
      </c>
    </row>
    <row r="16" spans="1:7" ht="14.25">
      <c r="A16" s="10">
        <v>100000</v>
      </c>
      <c r="B16" s="10" t="s">
        <v>116</v>
      </c>
      <c r="C16" s="9">
        <v>12</v>
      </c>
      <c r="D16" s="9">
        <v>4</v>
      </c>
      <c r="E16" s="9">
        <v>8</v>
      </c>
      <c r="F16" s="9">
        <f>C16/A16*1000</f>
        <v>0.12000000000000001</v>
      </c>
      <c r="G16">
        <f>1/F16</f>
        <v>8.333333333333332</v>
      </c>
    </row>
    <row r="17" ht="14.25">
      <c r="A17" t="s">
        <v>122</v>
      </c>
    </row>
    <row r="20" ht="14.25">
      <c r="A20" t="s">
        <v>144</v>
      </c>
    </row>
    <row r="21" spans="1:3" ht="14.25">
      <c r="A21" t="s">
        <v>145</v>
      </c>
      <c r="B21">
        <v>500</v>
      </c>
      <c r="C21" t="s">
        <v>146</v>
      </c>
    </row>
    <row r="22" spans="2:3" ht="14.25">
      <c r="B22" s="14">
        <f>$B$21/(G6*1000)</f>
        <v>0.15</v>
      </c>
      <c r="C22" s="14">
        <f>$B$21/(G14*1000)</f>
        <v>0.06000000000000001</v>
      </c>
    </row>
    <row r="23" spans="2:3" ht="14.25">
      <c r="B23" s="14">
        <f>$B$21/(G7*1000)</f>
        <v>0.15</v>
      </c>
      <c r="C23" s="14">
        <f>$B$21/(G15*1000)</f>
        <v>0.06000000000000001</v>
      </c>
    </row>
    <row r="24" spans="2:3" ht="14.25">
      <c r="B24" s="14">
        <f>$B$21/(G8*1000)</f>
        <v>0.12000000000000002</v>
      </c>
      <c r="C24" s="14">
        <f>$B$21/(G16*1000)</f>
        <v>0.06000000000000001</v>
      </c>
    </row>
  </sheetData>
  <mergeCells count="1">
    <mergeCell ref="A3:B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14"/>
  <sheetViews>
    <sheetView workbookViewId="0" topLeftCell="A1">
      <selection activeCell="B26" sqref="B26"/>
    </sheetView>
  </sheetViews>
  <sheetFormatPr defaultColWidth="9.00390625" defaultRowHeight="14.25"/>
  <cols>
    <col min="1" max="1" width="17.875" style="0" bestFit="1" customWidth="1"/>
    <col min="3" max="3" width="11.375" style="0" bestFit="1" customWidth="1"/>
    <col min="4" max="4" width="33.375" style="0" bestFit="1" customWidth="1"/>
  </cols>
  <sheetData>
    <row r="1" spans="5:6" ht="14.25">
      <c r="E1" t="s">
        <v>236</v>
      </c>
      <c r="F1" t="s">
        <v>237</v>
      </c>
    </row>
    <row r="2" spans="1:3" ht="14.25">
      <c r="A2" t="s">
        <v>217</v>
      </c>
      <c r="B2">
        <v>1</v>
      </c>
      <c r="C2" t="s">
        <v>218</v>
      </c>
    </row>
    <row r="3" spans="1:3" ht="14.25">
      <c r="A3" t="s">
        <v>219</v>
      </c>
      <c r="B3">
        <v>0.9</v>
      </c>
      <c r="C3" t="s">
        <v>218</v>
      </c>
    </row>
    <row r="4" spans="1:4" ht="14.25">
      <c r="A4" t="s">
        <v>220</v>
      </c>
      <c r="B4" t="s">
        <v>222</v>
      </c>
      <c r="C4" t="s">
        <v>218</v>
      </c>
      <c r="D4" t="s">
        <v>221</v>
      </c>
    </row>
    <row r="5" spans="1:6" ht="14.25">
      <c r="A5" t="s">
        <v>223</v>
      </c>
      <c r="B5">
        <v>1</v>
      </c>
      <c r="C5" t="s">
        <v>225</v>
      </c>
      <c r="D5" t="s">
        <v>224</v>
      </c>
      <c r="E5">
        <f>1000/400</f>
        <v>2.5</v>
      </c>
      <c r="F5">
        <f>1000/100</f>
        <v>10</v>
      </c>
    </row>
    <row r="6" spans="1:6" ht="14.25">
      <c r="A6" t="s">
        <v>238</v>
      </c>
      <c r="B6">
        <v>1</v>
      </c>
      <c r="C6" t="s">
        <v>226</v>
      </c>
      <c r="D6" t="s">
        <v>227</v>
      </c>
      <c r="E6" s="17">
        <f>1000/2400</f>
        <v>0.4166666666666667</v>
      </c>
      <c r="F6" s="17">
        <f>1000/600</f>
        <v>1.6666666666666667</v>
      </c>
    </row>
    <row r="7" spans="1:6" ht="14.25">
      <c r="A7" t="s">
        <v>228</v>
      </c>
      <c r="B7">
        <v>1</v>
      </c>
      <c r="C7" t="s">
        <v>229</v>
      </c>
      <c r="D7" t="s">
        <v>230</v>
      </c>
      <c r="E7" s="17">
        <f>1000/1200</f>
        <v>0.8333333333333334</v>
      </c>
      <c r="F7" s="17">
        <f>1000/300</f>
        <v>3.3333333333333335</v>
      </c>
    </row>
    <row r="8" spans="1:6" ht="14.25">
      <c r="A8" t="s">
        <v>232</v>
      </c>
      <c r="B8">
        <v>1</v>
      </c>
      <c r="C8" t="s">
        <v>226</v>
      </c>
      <c r="D8" t="s">
        <v>231</v>
      </c>
      <c r="E8" s="17">
        <f>1000/2400</f>
        <v>0.4166666666666667</v>
      </c>
      <c r="F8" s="17">
        <f>1000/600</f>
        <v>1.6666666666666667</v>
      </c>
    </row>
    <row r="9" spans="1:6" ht="14.25">
      <c r="A9" t="s">
        <v>233</v>
      </c>
      <c r="B9">
        <v>1</v>
      </c>
      <c r="C9" t="s">
        <v>234</v>
      </c>
      <c r="D9" t="s">
        <v>227</v>
      </c>
      <c r="E9" s="17">
        <f>1/3</f>
        <v>0.3333333333333333</v>
      </c>
      <c r="F9" s="17">
        <v>1</v>
      </c>
    </row>
    <row r="11" ht="14.25">
      <c r="A11" t="s">
        <v>239</v>
      </c>
    </row>
    <row r="12" ht="14.25">
      <c r="A12" t="s">
        <v>235</v>
      </c>
    </row>
    <row r="14" ht="14.25">
      <c r="A14" t="s">
        <v>240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O21"/>
  <sheetViews>
    <sheetView workbookViewId="0" topLeftCell="A1">
      <selection activeCell="A2" sqref="A2"/>
    </sheetView>
  </sheetViews>
  <sheetFormatPr defaultColWidth="9.00390625" defaultRowHeight="14.25"/>
  <cols>
    <col min="1" max="1" width="27.875" style="0" bestFit="1" customWidth="1"/>
    <col min="2" max="2" width="9.875" style="0" bestFit="1" customWidth="1"/>
    <col min="3" max="3" width="6.625" style="0" bestFit="1" customWidth="1"/>
    <col min="4" max="4" width="5.875" style="0" bestFit="1" customWidth="1"/>
    <col min="5" max="5" width="9.125" style="0" bestFit="1" customWidth="1"/>
    <col min="6" max="6" width="6.25390625" style="0" bestFit="1" customWidth="1"/>
    <col min="7" max="7" width="6.00390625" style="0" bestFit="1" customWidth="1"/>
    <col min="8" max="8" width="7.75390625" style="0" bestFit="1" customWidth="1"/>
    <col min="9" max="9" width="2.25390625" style="0" customWidth="1"/>
    <col min="11" max="11" width="2.375" style="0" customWidth="1"/>
    <col min="12" max="12" width="10.625" style="0" customWidth="1"/>
    <col min="13" max="13" width="10.25390625" style="0" bestFit="1" customWidth="1"/>
    <col min="14" max="14" width="5.625" style="0" bestFit="1" customWidth="1"/>
    <col min="15" max="15" width="5.875" style="0" bestFit="1" customWidth="1"/>
  </cols>
  <sheetData>
    <row r="1" ht="15">
      <c r="A1" s="7" t="s">
        <v>176</v>
      </c>
    </row>
    <row r="2" spans="2:15" ht="57">
      <c r="B2" s="45" t="s">
        <v>215</v>
      </c>
      <c r="C2" s="45"/>
      <c r="D2" s="45"/>
      <c r="E2" s="45"/>
      <c r="F2" s="45"/>
      <c r="G2" s="45"/>
      <c r="H2" s="45"/>
      <c r="J2" s="15" t="s">
        <v>203</v>
      </c>
      <c r="L2" s="44" t="s">
        <v>216</v>
      </c>
      <c r="M2" s="44"/>
      <c r="N2" s="44"/>
      <c r="O2" s="44"/>
    </row>
    <row r="3" spans="2:15" ht="45">
      <c r="B3" s="8" t="s">
        <v>178</v>
      </c>
      <c r="C3" s="8" t="s">
        <v>212</v>
      </c>
      <c r="D3" s="8" t="s">
        <v>186</v>
      </c>
      <c r="E3" s="8" t="s">
        <v>179</v>
      </c>
      <c r="F3" s="8" t="s">
        <v>180</v>
      </c>
      <c r="G3" s="8" t="s">
        <v>33</v>
      </c>
      <c r="H3" s="8" t="s">
        <v>181</v>
      </c>
      <c r="I3" s="8"/>
      <c r="J3" s="8" t="s">
        <v>185</v>
      </c>
      <c r="K3" s="8"/>
      <c r="L3" s="8" t="s">
        <v>190</v>
      </c>
      <c r="M3" s="8" t="s">
        <v>191</v>
      </c>
      <c r="N3" s="11" t="s">
        <v>192</v>
      </c>
      <c r="O3" s="11" t="s">
        <v>197</v>
      </c>
    </row>
    <row r="4" spans="1:15" ht="14.25">
      <c r="A4" t="s">
        <v>177</v>
      </c>
      <c r="B4" s="9">
        <v>1</v>
      </c>
      <c r="C4" s="9">
        <v>1</v>
      </c>
      <c r="D4" s="9" t="s">
        <v>183</v>
      </c>
      <c r="E4" s="9">
        <v>0.5</v>
      </c>
      <c r="F4" s="9">
        <v>2</v>
      </c>
      <c r="G4" s="9">
        <v>2</v>
      </c>
      <c r="H4" s="9">
        <v>2</v>
      </c>
      <c r="I4" s="9"/>
      <c r="J4" s="9">
        <v>4</v>
      </c>
      <c r="L4" s="9" t="s">
        <v>193</v>
      </c>
      <c r="M4" s="9" t="s">
        <v>194</v>
      </c>
      <c r="N4" s="9">
        <v>0.7</v>
      </c>
      <c r="O4" s="9">
        <v>1</v>
      </c>
    </row>
    <row r="5" spans="1:15" ht="14.25">
      <c r="A5" t="s">
        <v>182</v>
      </c>
      <c r="B5" s="9">
        <v>1</v>
      </c>
      <c r="C5" s="9">
        <v>1</v>
      </c>
      <c r="D5" s="9" t="s">
        <v>183</v>
      </c>
      <c r="E5" s="9">
        <v>0.5</v>
      </c>
      <c r="F5" s="9">
        <v>1</v>
      </c>
      <c r="G5" s="9">
        <v>2</v>
      </c>
      <c r="H5" s="9">
        <v>2</v>
      </c>
      <c r="I5" s="9"/>
      <c r="J5" s="9">
        <v>4</v>
      </c>
      <c r="L5" s="9">
        <v>1</v>
      </c>
      <c r="M5" s="9">
        <v>0.5</v>
      </c>
      <c r="N5" s="9">
        <v>0.7</v>
      </c>
      <c r="O5" s="9">
        <v>0.7</v>
      </c>
    </row>
    <row r="6" spans="1:15" ht="14.25">
      <c r="A6" t="s">
        <v>184</v>
      </c>
      <c r="B6" s="9">
        <v>1</v>
      </c>
      <c r="C6" s="9">
        <v>1</v>
      </c>
      <c r="D6" s="9" t="s">
        <v>183</v>
      </c>
      <c r="E6" s="9">
        <v>0.5</v>
      </c>
      <c r="F6" s="9">
        <v>2</v>
      </c>
      <c r="G6" s="9">
        <v>2</v>
      </c>
      <c r="H6" s="9">
        <v>2</v>
      </c>
      <c r="I6" s="9"/>
      <c r="J6" s="9">
        <v>4</v>
      </c>
      <c r="L6" s="9" t="s">
        <v>213</v>
      </c>
      <c r="M6" s="9">
        <v>0.5</v>
      </c>
      <c r="N6" s="9">
        <v>0.7</v>
      </c>
      <c r="O6" s="9">
        <v>0.7</v>
      </c>
    </row>
    <row r="7" spans="1:15" ht="14.25">
      <c r="A7" t="s">
        <v>187</v>
      </c>
      <c r="B7" s="9">
        <v>1</v>
      </c>
      <c r="C7" s="9">
        <v>1</v>
      </c>
      <c r="D7" s="9" t="s">
        <v>183</v>
      </c>
      <c r="E7" s="9">
        <v>0.5</v>
      </c>
      <c r="F7" s="9">
        <v>2</v>
      </c>
      <c r="G7" s="9">
        <v>2</v>
      </c>
      <c r="H7" s="9">
        <v>2</v>
      </c>
      <c r="I7" s="9"/>
      <c r="J7" s="9">
        <v>4</v>
      </c>
      <c r="L7" s="9">
        <v>1</v>
      </c>
      <c r="M7" s="9">
        <v>0.5</v>
      </c>
      <c r="N7" s="9">
        <v>0.7</v>
      </c>
      <c r="O7" s="9">
        <v>0.7</v>
      </c>
    </row>
    <row r="8" spans="1:15" ht="14.25">
      <c r="A8" t="s">
        <v>188</v>
      </c>
      <c r="B8" s="9">
        <v>1</v>
      </c>
      <c r="C8" s="9">
        <v>1</v>
      </c>
      <c r="D8" s="9" t="s">
        <v>183</v>
      </c>
      <c r="E8" s="9">
        <v>0.5</v>
      </c>
      <c r="F8" s="9">
        <v>2</v>
      </c>
      <c r="G8" s="9">
        <v>2</v>
      </c>
      <c r="H8" s="9">
        <v>2</v>
      </c>
      <c r="I8" s="9"/>
      <c r="J8" s="9">
        <v>4</v>
      </c>
      <c r="L8" s="9" t="s">
        <v>211</v>
      </c>
      <c r="M8" s="9" t="s">
        <v>214</v>
      </c>
      <c r="N8" s="9">
        <v>0.7</v>
      </c>
      <c r="O8" s="9">
        <v>1</v>
      </c>
    </row>
    <row r="9" spans="1:15" ht="14.25">
      <c r="A9" t="s">
        <v>189</v>
      </c>
      <c r="B9" s="9" t="s">
        <v>15</v>
      </c>
      <c r="C9" s="9" t="s">
        <v>15</v>
      </c>
      <c r="D9" s="9" t="s">
        <v>15</v>
      </c>
      <c r="E9" s="9" t="s">
        <v>15</v>
      </c>
      <c r="F9" s="9" t="s">
        <v>15</v>
      </c>
      <c r="G9" s="9" t="s">
        <v>15</v>
      </c>
      <c r="H9" s="9" t="s">
        <v>15</v>
      </c>
      <c r="I9" s="9"/>
      <c r="J9" s="9" t="s">
        <v>15</v>
      </c>
      <c r="L9" s="9">
        <v>1</v>
      </c>
      <c r="M9" s="9">
        <v>0.5</v>
      </c>
      <c r="N9" s="9">
        <v>0.7</v>
      </c>
      <c r="O9" s="9">
        <v>1</v>
      </c>
    </row>
    <row r="10" spans="1:15" ht="14.25">
      <c r="A10" t="s">
        <v>195</v>
      </c>
      <c r="B10" s="9">
        <v>1</v>
      </c>
      <c r="C10" s="9">
        <v>1</v>
      </c>
      <c r="D10" s="9" t="s">
        <v>183</v>
      </c>
      <c r="E10" s="9">
        <v>0.5</v>
      </c>
      <c r="F10" s="9">
        <v>2</v>
      </c>
      <c r="G10" s="9">
        <v>2</v>
      </c>
      <c r="H10" s="9">
        <v>2</v>
      </c>
      <c r="I10" s="9"/>
      <c r="J10" s="9">
        <v>4</v>
      </c>
      <c r="L10" s="9" t="s">
        <v>193</v>
      </c>
      <c r="M10" s="9" t="s">
        <v>194</v>
      </c>
      <c r="N10" s="9">
        <v>0.7</v>
      </c>
      <c r="O10" s="9">
        <v>1</v>
      </c>
    </row>
    <row r="11" spans="1:15" ht="14.25">
      <c r="A11" t="s">
        <v>196</v>
      </c>
      <c r="B11" s="9">
        <v>1</v>
      </c>
      <c r="C11" s="9">
        <v>1</v>
      </c>
      <c r="D11" s="9" t="s">
        <v>183</v>
      </c>
      <c r="E11" s="9">
        <v>0.5</v>
      </c>
      <c r="F11" s="9">
        <v>2</v>
      </c>
      <c r="G11" s="9">
        <v>2</v>
      </c>
      <c r="H11" s="9">
        <v>2</v>
      </c>
      <c r="I11" s="9"/>
      <c r="J11" s="9">
        <v>4</v>
      </c>
      <c r="L11" s="9" t="s">
        <v>193</v>
      </c>
      <c r="M11" s="9" t="s">
        <v>194</v>
      </c>
      <c r="N11" s="9">
        <v>0.7</v>
      </c>
      <c r="O11" s="9">
        <v>1</v>
      </c>
    </row>
    <row r="12" spans="1:15" ht="14.25">
      <c r="A12" t="s">
        <v>198</v>
      </c>
      <c r="B12" s="9">
        <v>1</v>
      </c>
      <c r="C12" s="9">
        <v>1</v>
      </c>
      <c r="D12" s="9" t="s">
        <v>183</v>
      </c>
      <c r="E12" s="9">
        <v>0.5</v>
      </c>
      <c r="F12" s="9">
        <v>2</v>
      </c>
      <c r="G12" s="9">
        <v>2</v>
      </c>
      <c r="H12" s="9">
        <v>2</v>
      </c>
      <c r="I12" s="9"/>
      <c r="J12" s="9">
        <v>4</v>
      </c>
      <c r="L12" s="9" t="s">
        <v>193</v>
      </c>
      <c r="M12" s="9" t="s">
        <v>194</v>
      </c>
      <c r="N12" s="9">
        <v>0.7</v>
      </c>
      <c r="O12" s="9">
        <v>1</v>
      </c>
    </row>
    <row r="13" spans="1:15" ht="28.5">
      <c r="A13" t="s">
        <v>199</v>
      </c>
      <c r="B13" s="9">
        <v>1</v>
      </c>
      <c r="C13" s="9">
        <v>1</v>
      </c>
      <c r="D13" s="9" t="s">
        <v>183</v>
      </c>
      <c r="E13" s="9">
        <v>0.5</v>
      </c>
      <c r="F13" s="9">
        <v>2</v>
      </c>
      <c r="G13" s="9">
        <v>2</v>
      </c>
      <c r="H13" s="9">
        <v>2</v>
      </c>
      <c r="I13" s="9"/>
      <c r="J13" s="9" t="s">
        <v>200</v>
      </c>
      <c r="L13" s="9">
        <v>1</v>
      </c>
      <c r="M13" s="16" t="s">
        <v>201</v>
      </c>
      <c r="N13" s="9">
        <v>0.7</v>
      </c>
      <c r="O13" s="9">
        <v>1</v>
      </c>
    </row>
    <row r="14" spans="1:15" ht="14.25">
      <c r="A14" t="s">
        <v>202</v>
      </c>
      <c r="B14" s="9">
        <v>1</v>
      </c>
      <c r="C14" s="9">
        <v>1</v>
      </c>
      <c r="D14" s="9" t="s">
        <v>183</v>
      </c>
      <c r="E14" s="9">
        <v>0.5</v>
      </c>
      <c r="F14" s="9">
        <v>2</v>
      </c>
      <c r="G14" s="9">
        <v>2</v>
      </c>
      <c r="H14" s="9">
        <v>2</v>
      </c>
      <c r="I14" s="9"/>
      <c r="J14" s="9" t="s">
        <v>200</v>
      </c>
      <c r="L14" s="9">
        <v>1</v>
      </c>
      <c r="M14" s="9" t="s">
        <v>194</v>
      </c>
      <c r="N14" s="9">
        <v>0.7</v>
      </c>
      <c r="O14" s="9">
        <v>1</v>
      </c>
    </row>
    <row r="15" spans="1:15" ht="14.25">
      <c r="A15" t="s">
        <v>204</v>
      </c>
      <c r="B15" s="9" t="s">
        <v>15</v>
      </c>
      <c r="C15" s="9" t="s">
        <v>15</v>
      </c>
      <c r="D15" s="9" t="s">
        <v>15</v>
      </c>
      <c r="E15" s="9" t="s">
        <v>15</v>
      </c>
      <c r="F15" s="9" t="s">
        <v>15</v>
      </c>
      <c r="G15" s="9" t="s">
        <v>15</v>
      </c>
      <c r="H15" s="9" t="s">
        <v>15</v>
      </c>
      <c r="I15" s="9"/>
      <c r="J15" s="9" t="s">
        <v>15</v>
      </c>
      <c r="L15" s="9" t="s">
        <v>15</v>
      </c>
      <c r="M15" s="9" t="s">
        <v>15</v>
      </c>
      <c r="N15" s="9" t="s">
        <v>15</v>
      </c>
      <c r="O15" s="9" t="s">
        <v>15</v>
      </c>
    </row>
    <row r="16" spans="1:15" ht="14.25">
      <c r="A16" t="s">
        <v>205</v>
      </c>
      <c r="B16" s="9" t="s">
        <v>15</v>
      </c>
      <c r="C16" s="9" t="s">
        <v>15</v>
      </c>
      <c r="D16" s="9" t="s">
        <v>15</v>
      </c>
      <c r="E16" s="9" t="s">
        <v>15</v>
      </c>
      <c r="F16" s="9" t="s">
        <v>15</v>
      </c>
      <c r="G16" s="9" t="s">
        <v>15</v>
      </c>
      <c r="H16" s="9" t="s">
        <v>15</v>
      </c>
      <c r="I16" s="9"/>
      <c r="J16" s="9" t="s">
        <v>15</v>
      </c>
      <c r="L16" s="9" t="s">
        <v>15</v>
      </c>
      <c r="M16" s="9" t="s">
        <v>15</v>
      </c>
      <c r="N16" s="9" t="s">
        <v>15</v>
      </c>
      <c r="O16" s="9" t="s">
        <v>15</v>
      </c>
    </row>
    <row r="17" spans="1:15" ht="14.25">
      <c r="A17" t="s">
        <v>206</v>
      </c>
      <c r="B17" s="9" t="s">
        <v>15</v>
      </c>
      <c r="C17" s="9" t="s">
        <v>15</v>
      </c>
      <c r="D17" s="9" t="s">
        <v>15</v>
      </c>
      <c r="E17" s="9" t="s">
        <v>15</v>
      </c>
      <c r="F17" s="9" t="s">
        <v>15</v>
      </c>
      <c r="G17" s="9" t="s">
        <v>15</v>
      </c>
      <c r="H17" s="9" t="s">
        <v>15</v>
      </c>
      <c r="I17" s="9"/>
      <c r="J17" s="9" t="s">
        <v>15</v>
      </c>
      <c r="L17" s="9" t="s">
        <v>15</v>
      </c>
      <c r="M17" s="9" t="s">
        <v>15</v>
      </c>
      <c r="N17" s="9" t="s">
        <v>15</v>
      </c>
      <c r="O17" s="9" t="s">
        <v>15</v>
      </c>
    </row>
    <row r="18" spans="1:15" ht="14.25">
      <c r="A18" t="s">
        <v>207</v>
      </c>
      <c r="B18" s="9" t="s">
        <v>15</v>
      </c>
      <c r="C18" s="9" t="s">
        <v>15</v>
      </c>
      <c r="D18" s="9" t="s">
        <v>15</v>
      </c>
      <c r="E18" s="9" t="s">
        <v>15</v>
      </c>
      <c r="F18" s="9" t="s">
        <v>15</v>
      </c>
      <c r="G18" s="9" t="s">
        <v>15</v>
      </c>
      <c r="H18" s="9" t="s">
        <v>15</v>
      </c>
      <c r="I18" s="9"/>
      <c r="J18" s="9" t="s">
        <v>15</v>
      </c>
      <c r="L18" s="9" t="s">
        <v>15</v>
      </c>
      <c r="M18" s="9" t="s">
        <v>15</v>
      </c>
      <c r="N18" s="9" t="s">
        <v>15</v>
      </c>
      <c r="O18" s="9" t="s">
        <v>15</v>
      </c>
    </row>
    <row r="19" spans="1:15" ht="14.25">
      <c r="A19" t="s">
        <v>208</v>
      </c>
      <c r="B19" s="9" t="s">
        <v>15</v>
      </c>
      <c r="C19" s="9" t="s">
        <v>15</v>
      </c>
      <c r="D19" s="9" t="s">
        <v>15</v>
      </c>
      <c r="E19" s="9" t="s">
        <v>15</v>
      </c>
      <c r="F19" s="9" t="s">
        <v>15</v>
      </c>
      <c r="G19" s="9" t="s">
        <v>15</v>
      </c>
      <c r="H19" s="9" t="s">
        <v>15</v>
      </c>
      <c r="I19" s="9"/>
      <c r="J19" s="9" t="s">
        <v>15</v>
      </c>
      <c r="L19" s="9">
        <v>0.7</v>
      </c>
      <c r="M19" s="9">
        <v>0.5</v>
      </c>
      <c r="N19" s="9">
        <v>0.7</v>
      </c>
      <c r="O19" s="9">
        <v>0.7</v>
      </c>
    </row>
    <row r="20" spans="1:15" ht="14.25">
      <c r="A20" t="s">
        <v>209</v>
      </c>
      <c r="B20" s="9" t="s">
        <v>15</v>
      </c>
      <c r="C20" s="9" t="s">
        <v>15</v>
      </c>
      <c r="D20" s="9" t="s">
        <v>15</v>
      </c>
      <c r="E20" s="9" t="s">
        <v>15</v>
      </c>
      <c r="F20" s="9" t="s">
        <v>15</v>
      </c>
      <c r="G20" s="9" t="s">
        <v>15</v>
      </c>
      <c r="H20" s="9" t="s">
        <v>15</v>
      </c>
      <c r="I20" s="9"/>
      <c r="J20" s="9" t="s">
        <v>15</v>
      </c>
      <c r="L20" s="9">
        <v>0.7</v>
      </c>
      <c r="M20" s="9">
        <v>0.5</v>
      </c>
      <c r="N20" s="9">
        <v>0.7</v>
      </c>
      <c r="O20" s="9">
        <v>0.7</v>
      </c>
    </row>
    <row r="21" spans="1:15" ht="14.25">
      <c r="A21" t="s">
        <v>210</v>
      </c>
      <c r="B21" s="9">
        <v>1</v>
      </c>
      <c r="C21" s="9">
        <v>1</v>
      </c>
      <c r="D21" s="9" t="s">
        <v>183</v>
      </c>
      <c r="E21" s="9">
        <v>0.5</v>
      </c>
      <c r="F21" s="9">
        <v>2</v>
      </c>
      <c r="G21" s="9">
        <v>2</v>
      </c>
      <c r="H21" s="9">
        <v>2</v>
      </c>
      <c r="I21" s="9"/>
      <c r="J21" s="9">
        <v>4</v>
      </c>
      <c r="L21" s="9" t="s">
        <v>211</v>
      </c>
      <c r="M21" s="9" t="s">
        <v>194</v>
      </c>
      <c r="N21" s="9">
        <v>0.7</v>
      </c>
      <c r="O21" s="9">
        <v>1</v>
      </c>
    </row>
  </sheetData>
  <mergeCells count="2">
    <mergeCell ref="L2:O2"/>
    <mergeCell ref="B2:H2"/>
  </mergeCells>
  <printOptions/>
  <pageMargins left="0.75" right="0.75" top="1" bottom="1" header="0.5" footer="0.5"/>
  <pageSetup fitToHeight="1" fitToWidth="1"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Q12"/>
  <sheetViews>
    <sheetView workbookViewId="0" topLeftCell="A1">
      <selection activeCell="A1" sqref="A1:F1"/>
    </sheetView>
  </sheetViews>
  <sheetFormatPr defaultColWidth="9.00390625" defaultRowHeight="33.75" customHeight="1"/>
  <cols>
    <col min="1" max="1" width="12.75390625" style="0" bestFit="1" customWidth="1"/>
    <col min="2" max="2" width="5.00390625" style="0" bestFit="1" customWidth="1"/>
    <col min="3" max="3" width="20.75390625" style="0" customWidth="1"/>
    <col min="4" max="4" width="18.125" style="0" bestFit="1" customWidth="1"/>
    <col min="5" max="5" width="4.375" style="0" bestFit="1" customWidth="1"/>
    <col min="6" max="6" width="16.50390625" style="0" customWidth="1"/>
    <col min="7" max="7" width="15.50390625" style="0" bestFit="1" customWidth="1"/>
    <col min="8" max="8" width="8.375" style="0" customWidth="1"/>
    <col min="9" max="9" width="64.50390625" style="0" customWidth="1"/>
  </cols>
  <sheetData>
    <row r="1" spans="1:17" s="6" customFormat="1" ht="12.75">
      <c r="A1" s="22" t="s">
        <v>124</v>
      </c>
      <c r="B1" s="22" t="s">
        <v>125</v>
      </c>
      <c r="C1" s="22" t="s">
        <v>77</v>
      </c>
      <c r="D1" s="22" t="s">
        <v>79</v>
      </c>
      <c r="E1" s="22" t="s">
        <v>85</v>
      </c>
      <c r="F1" s="22" t="s">
        <v>86</v>
      </c>
      <c r="G1" s="23" t="s">
        <v>10</v>
      </c>
      <c r="H1" s="23" t="s">
        <v>115</v>
      </c>
      <c r="I1" s="24" t="s">
        <v>48</v>
      </c>
      <c r="J1" s="23"/>
      <c r="K1" s="23"/>
      <c r="L1" s="23"/>
      <c r="M1" s="23"/>
      <c r="N1" s="23"/>
      <c r="O1" s="23"/>
      <c r="P1" s="24"/>
      <c r="Q1" s="24"/>
    </row>
    <row r="2" spans="1:9" ht="14.25">
      <c r="A2" s="13" t="s">
        <v>522</v>
      </c>
      <c r="B2" s="13" t="s">
        <v>127</v>
      </c>
      <c r="C2" s="34">
        <v>0.05</v>
      </c>
      <c r="D2" s="18" t="s">
        <v>337</v>
      </c>
      <c r="E2" s="39" t="s">
        <v>15</v>
      </c>
      <c r="F2" s="39" t="s">
        <v>15</v>
      </c>
      <c r="G2" s="39" t="s">
        <v>15</v>
      </c>
      <c r="H2" s="39" t="s">
        <v>529</v>
      </c>
      <c r="I2" s="6" t="s">
        <v>363</v>
      </c>
    </row>
    <row r="3" spans="1:9" ht="38.25">
      <c r="A3" s="13" t="s">
        <v>346</v>
      </c>
      <c r="B3" s="13" t="s">
        <v>127</v>
      </c>
      <c r="C3" s="18" t="s">
        <v>347</v>
      </c>
      <c r="D3" s="18" t="s">
        <v>337</v>
      </c>
      <c r="E3" s="39" t="s">
        <v>15</v>
      </c>
      <c r="F3" s="18" t="s">
        <v>348</v>
      </c>
      <c r="G3" s="39" t="s">
        <v>15</v>
      </c>
      <c r="H3" s="39" t="s">
        <v>529</v>
      </c>
      <c r="I3" s="27" t="s">
        <v>349</v>
      </c>
    </row>
    <row r="4" spans="1:9" ht="14.25">
      <c r="A4" s="13" t="s">
        <v>336</v>
      </c>
      <c r="B4" s="13" t="s">
        <v>127</v>
      </c>
      <c r="C4" s="18" t="s">
        <v>338</v>
      </c>
      <c r="D4" s="18" t="s">
        <v>337</v>
      </c>
      <c r="E4" s="39" t="s">
        <v>15</v>
      </c>
      <c r="F4" s="39" t="s">
        <v>15</v>
      </c>
      <c r="G4" s="39" t="s">
        <v>15</v>
      </c>
      <c r="H4" s="39" t="s">
        <v>529</v>
      </c>
      <c r="I4" s="37" t="s">
        <v>339</v>
      </c>
    </row>
    <row r="5" spans="1:9" ht="14.25">
      <c r="A5" s="13" t="s">
        <v>362</v>
      </c>
      <c r="B5" s="13" t="s">
        <v>127</v>
      </c>
      <c r="C5" s="38">
        <v>0.05</v>
      </c>
      <c r="D5" s="18" t="s">
        <v>337</v>
      </c>
      <c r="E5" s="39" t="s">
        <v>15</v>
      </c>
      <c r="F5" s="39" t="s">
        <v>15</v>
      </c>
      <c r="G5" s="39" t="s">
        <v>15</v>
      </c>
      <c r="H5" s="39" t="s">
        <v>529</v>
      </c>
      <c r="I5" s="37" t="s">
        <v>363</v>
      </c>
    </row>
    <row r="6" spans="1:9" ht="14.25">
      <c r="A6" s="13" t="s">
        <v>384</v>
      </c>
      <c r="B6" s="13" t="s">
        <v>127</v>
      </c>
      <c r="C6" s="34">
        <v>0.05</v>
      </c>
      <c r="D6" s="18" t="s">
        <v>337</v>
      </c>
      <c r="E6" s="39" t="s">
        <v>15</v>
      </c>
      <c r="F6" s="39" t="s">
        <v>15</v>
      </c>
      <c r="G6" s="39" t="s">
        <v>15</v>
      </c>
      <c r="H6" s="39" t="s">
        <v>529</v>
      </c>
      <c r="I6" s="37" t="s">
        <v>363</v>
      </c>
    </row>
    <row r="7" spans="1:9" ht="25.5">
      <c r="A7" s="13" t="s">
        <v>263</v>
      </c>
      <c r="B7" s="13" t="s">
        <v>127</v>
      </c>
      <c r="C7" s="26">
        <v>0.02</v>
      </c>
      <c r="D7" s="19" t="s">
        <v>264</v>
      </c>
      <c r="E7" s="19">
        <v>1</v>
      </c>
      <c r="F7" s="19" t="s">
        <v>15</v>
      </c>
      <c r="G7" s="19" t="s">
        <v>15</v>
      </c>
      <c r="H7" s="39" t="s">
        <v>529</v>
      </c>
      <c r="I7" s="27" t="s">
        <v>265</v>
      </c>
    </row>
    <row r="8" spans="1:9" ht="25.5">
      <c r="A8" s="13" t="s">
        <v>377</v>
      </c>
      <c r="B8" s="13" t="s">
        <v>127</v>
      </c>
      <c r="C8" s="38">
        <v>0.1</v>
      </c>
      <c r="D8" s="18" t="s">
        <v>379</v>
      </c>
      <c r="E8" s="39">
        <v>3</v>
      </c>
      <c r="F8" s="39" t="s">
        <v>15</v>
      </c>
      <c r="G8" s="38">
        <v>0.1</v>
      </c>
      <c r="H8" s="39" t="s">
        <v>529</v>
      </c>
      <c r="I8" s="37" t="s">
        <v>378</v>
      </c>
    </row>
    <row r="9" spans="1:9" ht="25.5">
      <c r="A9" s="13" t="s">
        <v>353</v>
      </c>
      <c r="B9" s="13" t="s">
        <v>127</v>
      </c>
      <c r="C9" s="18" t="s">
        <v>354</v>
      </c>
      <c r="D9" s="18" t="s">
        <v>337</v>
      </c>
      <c r="E9" s="39" t="s">
        <v>15</v>
      </c>
      <c r="F9" s="39">
        <v>50</v>
      </c>
      <c r="G9" s="39" t="s">
        <v>15</v>
      </c>
      <c r="H9" s="39" t="s">
        <v>529</v>
      </c>
      <c r="I9" s="37" t="s">
        <v>339</v>
      </c>
    </row>
    <row r="10" spans="1:9" ht="38.25">
      <c r="A10" s="13" t="s">
        <v>371</v>
      </c>
      <c r="B10" s="13" t="s">
        <v>127</v>
      </c>
      <c r="C10" s="39" t="s">
        <v>373</v>
      </c>
      <c r="D10" s="39" t="s">
        <v>15</v>
      </c>
      <c r="E10" s="39">
        <v>3</v>
      </c>
      <c r="F10" s="39" t="s">
        <v>15</v>
      </c>
      <c r="G10" s="39" t="s">
        <v>372</v>
      </c>
      <c r="H10" s="39" t="s">
        <v>529</v>
      </c>
      <c r="I10" s="27" t="s">
        <v>376</v>
      </c>
    </row>
    <row r="11" spans="1:9" ht="14.25">
      <c r="A11" s="13" t="s">
        <v>516</v>
      </c>
      <c r="B11" s="13" t="s">
        <v>140</v>
      </c>
      <c r="C11" s="19" t="s">
        <v>160</v>
      </c>
      <c r="D11" s="19" t="s">
        <v>15</v>
      </c>
      <c r="E11" s="19" t="s">
        <v>15</v>
      </c>
      <c r="F11" s="19" t="s">
        <v>15</v>
      </c>
      <c r="G11" s="19" t="s">
        <v>166</v>
      </c>
      <c r="H11" s="19" t="s">
        <v>529</v>
      </c>
      <c r="I11" s="25" t="s">
        <v>168</v>
      </c>
    </row>
    <row r="12" spans="1:9" ht="14.25">
      <c r="A12" s="13" t="s">
        <v>367</v>
      </c>
      <c r="B12" s="13" t="s">
        <v>127</v>
      </c>
      <c r="C12" s="18" t="s">
        <v>338</v>
      </c>
      <c r="D12" s="18" t="s">
        <v>337</v>
      </c>
      <c r="E12" s="39" t="s">
        <v>15</v>
      </c>
      <c r="F12" s="39" t="s">
        <v>15</v>
      </c>
      <c r="G12" s="39" t="s">
        <v>15</v>
      </c>
      <c r="H12" s="39" t="s">
        <v>529</v>
      </c>
      <c r="I12" s="37" t="s">
        <v>368</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Q259"/>
  <sheetViews>
    <sheetView tabSelected="1" workbookViewId="0" topLeftCell="A1">
      <selection activeCell="A1" sqref="A1"/>
    </sheetView>
  </sheetViews>
  <sheetFormatPr defaultColWidth="9.00390625" defaultRowHeight="14.25"/>
  <cols>
    <col min="1" max="1" width="17.125" style="6" bestFit="1" customWidth="1"/>
    <col min="2" max="2" width="5.00390625" style="6" customWidth="1"/>
    <col min="3" max="3" width="13.625" style="6" customWidth="1"/>
    <col min="4" max="4" width="15.50390625" style="6" customWidth="1"/>
    <col min="5" max="5" width="8.25390625" style="6" customWidth="1"/>
    <col min="6" max="6" width="9.25390625" style="6" customWidth="1"/>
    <col min="7" max="7" width="15.875" style="6" customWidth="1"/>
    <col min="8" max="8" width="7.75390625" style="6" bestFit="1" customWidth="1"/>
    <col min="9" max="9" width="59.375" style="6" bestFit="1" customWidth="1"/>
    <col min="10" max="10" width="13.375" style="6" customWidth="1"/>
    <col min="11" max="11" width="31.875" style="6" bestFit="1" customWidth="1"/>
    <col min="12" max="12" width="28.50390625" style="6" bestFit="1" customWidth="1"/>
    <col min="13" max="14" width="18.25390625" style="6" bestFit="1" customWidth="1"/>
    <col min="15" max="15" width="18.625" style="6" bestFit="1" customWidth="1"/>
    <col min="16" max="16" width="34.25390625" style="6" customWidth="1"/>
    <col min="17" max="17" width="135.75390625" style="6" bestFit="1" customWidth="1"/>
    <col min="18" max="16384" width="9.00390625" style="6" customWidth="1"/>
  </cols>
  <sheetData>
    <row r="1" spans="1:17" ht="12.75">
      <c r="A1" s="22" t="s">
        <v>124</v>
      </c>
      <c r="B1" s="22" t="s">
        <v>125</v>
      </c>
      <c r="C1" s="22" t="s">
        <v>77</v>
      </c>
      <c r="D1" s="22" t="s">
        <v>79</v>
      </c>
      <c r="E1" s="22" t="s">
        <v>85</v>
      </c>
      <c r="F1" s="22" t="s">
        <v>86</v>
      </c>
      <c r="G1" s="23" t="s">
        <v>10</v>
      </c>
      <c r="H1" s="23" t="s">
        <v>115</v>
      </c>
      <c r="I1" s="24" t="s">
        <v>48</v>
      </c>
      <c r="J1" s="23" t="s">
        <v>19</v>
      </c>
      <c r="K1" s="23" t="s">
        <v>24</v>
      </c>
      <c r="L1" s="23" t="s">
        <v>30</v>
      </c>
      <c r="M1" s="23" t="s">
        <v>33</v>
      </c>
      <c r="N1" s="23" t="s">
        <v>35</v>
      </c>
      <c r="O1" s="23" t="s">
        <v>37</v>
      </c>
      <c r="P1" s="24" t="s">
        <v>42</v>
      </c>
      <c r="Q1" s="24" t="s">
        <v>55</v>
      </c>
    </row>
    <row r="2" spans="1:17" ht="25.5">
      <c r="A2" s="13" t="s">
        <v>254</v>
      </c>
      <c r="B2" s="13" t="s">
        <v>512</v>
      </c>
      <c r="C2" s="18" t="s">
        <v>68</v>
      </c>
      <c r="D2" s="18" t="s">
        <v>97</v>
      </c>
      <c r="E2" s="18">
        <v>5</v>
      </c>
      <c r="F2" s="18" t="s">
        <v>87</v>
      </c>
      <c r="G2" s="18" t="s">
        <v>69</v>
      </c>
      <c r="H2" s="18"/>
      <c r="I2" s="25"/>
      <c r="J2" s="25"/>
      <c r="K2" s="25" t="s">
        <v>12</v>
      </c>
      <c r="L2" s="25"/>
      <c r="M2" s="25"/>
      <c r="N2" s="25"/>
      <c r="O2" s="25"/>
      <c r="P2" s="25"/>
      <c r="Q2" s="25"/>
    </row>
    <row r="3" spans="1:17" ht="38.25">
      <c r="A3" s="13" t="s">
        <v>255</v>
      </c>
      <c r="B3" s="13" t="s">
        <v>134</v>
      </c>
      <c r="C3" s="18" t="s">
        <v>78</v>
      </c>
      <c r="D3" s="18" t="s">
        <v>80</v>
      </c>
      <c r="E3" s="18">
        <v>1</v>
      </c>
      <c r="F3" s="18" t="s">
        <v>15</v>
      </c>
      <c r="G3" s="19" t="s">
        <v>241</v>
      </c>
      <c r="H3" s="19"/>
      <c r="I3" s="25"/>
      <c r="J3" s="25"/>
      <c r="K3" s="25"/>
      <c r="L3" s="25"/>
      <c r="M3" s="25"/>
      <c r="N3" s="25"/>
      <c r="O3" s="25"/>
      <c r="P3" s="25"/>
      <c r="Q3" s="25"/>
    </row>
    <row r="4" spans="1:9" ht="51">
      <c r="A4" s="13" t="s">
        <v>301</v>
      </c>
      <c r="B4" s="13" t="s">
        <v>138</v>
      </c>
      <c r="C4" s="38">
        <v>0.1</v>
      </c>
      <c r="D4" s="18" t="s">
        <v>302</v>
      </c>
      <c r="E4" s="39">
        <v>4</v>
      </c>
      <c r="F4" s="39">
        <v>100</v>
      </c>
      <c r="G4" s="38">
        <v>0.1</v>
      </c>
      <c r="H4" s="38"/>
      <c r="I4" s="21"/>
    </row>
    <row r="5" spans="1:17" ht="25.5">
      <c r="A5" s="13" t="s">
        <v>513</v>
      </c>
      <c r="B5" s="13" t="s">
        <v>138</v>
      </c>
      <c r="C5" s="18" t="s">
        <v>103</v>
      </c>
      <c r="D5" s="19" t="s">
        <v>15</v>
      </c>
      <c r="E5" s="19" t="s">
        <v>15</v>
      </c>
      <c r="F5" s="19" t="s">
        <v>15</v>
      </c>
      <c r="G5" s="19"/>
      <c r="H5" s="19"/>
      <c r="I5" s="25" t="s">
        <v>102</v>
      </c>
      <c r="J5" s="25"/>
      <c r="K5" s="25"/>
      <c r="L5" s="25"/>
      <c r="M5" s="25"/>
      <c r="N5" s="25"/>
      <c r="O5" s="25"/>
      <c r="P5" s="25"/>
      <c r="Q5" s="25"/>
    </row>
    <row r="6" spans="1:17" ht="12.75">
      <c r="A6" s="13" t="s">
        <v>514</v>
      </c>
      <c r="B6" s="13" t="s">
        <v>138</v>
      </c>
      <c r="C6" s="19" t="s">
        <v>106</v>
      </c>
      <c r="D6" s="19" t="s">
        <v>107</v>
      </c>
      <c r="E6" s="19">
        <v>2</v>
      </c>
      <c r="F6" s="39" t="s">
        <v>15</v>
      </c>
      <c r="G6" s="26">
        <v>0.08</v>
      </c>
      <c r="H6" s="26"/>
      <c r="I6" s="25" t="s">
        <v>102</v>
      </c>
      <c r="J6" s="25"/>
      <c r="K6" s="25"/>
      <c r="L6" s="25"/>
      <c r="M6" s="25"/>
      <c r="N6" s="25"/>
      <c r="O6" s="25"/>
      <c r="P6" s="25"/>
      <c r="Q6" s="25"/>
    </row>
    <row r="7" spans="1:8" ht="12.75">
      <c r="A7" s="13" t="s">
        <v>277</v>
      </c>
      <c r="B7" s="13" t="s">
        <v>138</v>
      </c>
      <c r="C7" s="38">
        <v>0.2</v>
      </c>
      <c r="D7" s="39" t="s">
        <v>278</v>
      </c>
      <c r="E7" s="39" t="s">
        <v>15</v>
      </c>
      <c r="F7" s="39" t="s">
        <v>15</v>
      </c>
      <c r="G7" s="38">
        <v>0.2</v>
      </c>
      <c r="H7" s="38"/>
    </row>
    <row r="8" spans="1:17" ht="25.5">
      <c r="A8" s="13" t="s">
        <v>515</v>
      </c>
      <c r="B8" s="13" t="s">
        <v>140</v>
      </c>
      <c r="C8" s="26" t="s">
        <v>152</v>
      </c>
      <c r="D8" s="19" t="s">
        <v>15</v>
      </c>
      <c r="E8" s="19" t="s">
        <v>15</v>
      </c>
      <c r="F8" s="19" t="s">
        <v>15</v>
      </c>
      <c r="G8" s="18" t="s">
        <v>151</v>
      </c>
      <c r="H8" s="18"/>
      <c r="I8" s="25" t="s">
        <v>153</v>
      </c>
      <c r="J8" s="25" t="s">
        <v>154</v>
      </c>
      <c r="K8" s="25" t="s">
        <v>155</v>
      </c>
      <c r="L8" s="25" t="s">
        <v>156</v>
      </c>
      <c r="M8" s="27" t="s">
        <v>157</v>
      </c>
      <c r="N8" s="25" t="s">
        <v>158</v>
      </c>
      <c r="O8" s="25" t="s">
        <v>15</v>
      </c>
      <c r="P8" s="25"/>
      <c r="Q8" s="25"/>
    </row>
    <row r="9" spans="1:17" ht="12.75">
      <c r="A9" s="13" t="s">
        <v>516</v>
      </c>
      <c r="B9" s="13" t="s">
        <v>140</v>
      </c>
      <c r="C9" s="19" t="s">
        <v>160</v>
      </c>
      <c r="D9" s="19" t="s">
        <v>15</v>
      </c>
      <c r="E9" s="19" t="s">
        <v>15</v>
      </c>
      <c r="F9" s="19" t="s">
        <v>15</v>
      </c>
      <c r="G9" s="19" t="s">
        <v>166</v>
      </c>
      <c r="H9" s="19" t="s">
        <v>529</v>
      </c>
      <c r="I9" s="25" t="s">
        <v>168</v>
      </c>
      <c r="J9" s="25"/>
      <c r="K9" s="25"/>
      <c r="L9" s="25"/>
      <c r="M9" s="25"/>
      <c r="N9" s="25"/>
      <c r="O9" s="25"/>
      <c r="P9" s="25"/>
      <c r="Q9" s="25" t="s">
        <v>167</v>
      </c>
    </row>
    <row r="10" spans="1:8" ht="12.75">
      <c r="A10" s="13" t="s">
        <v>357</v>
      </c>
      <c r="B10" s="13" t="s">
        <v>127</v>
      </c>
      <c r="C10" s="38">
        <v>0.04</v>
      </c>
      <c r="D10" s="39" t="s">
        <v>15</v>
      </c>
      <c r="E10" s="39" t="s">
        <v>15</v>
      </c>
      <c r="F10" s="39" t="s">
        <v>15</v>
      </c>
      <c r="G10" s="38">
        <v>0.04</v>
      </c>
      <c r="H10" s="38"/>
    </row>
    <row r="11" spans="1:9" ht="12.75">
      <c r="A11" s="13" t="s">
        <v>381</v>
      </c>
      <c r="B11" s="13" t="s">
        <v>127</v>
      </c>
      <c r="C11" s="18" t="s">
        <v>352</v>
      </c>
      <c r="D11" s="39" t="s">
        <v>351</v>
      </c>
      <c r="E11" s="39">
        <v>4</v>
      </c>
      <c r="F11" s="39" t="s">
        <v>15</v>
      </c>
      <c r="G11" s="39" t="s">
        <v>15</v>
      </c>
      <c r="H11" s="39"/>
      <c r="I11" s="6" t="s">
        <v>356</v>
      </c>
    </row>
    <row r="12" spans="1:9" ht="12.75">
      <c r="A12" s="13" t="s">
        <v>369</v>
      </c>
      <c r="B12" s="13" t="s">
        <v>127</v>
      </c>
      <c r="C12" s="39" t="s">
        <v>164</v>
      </c>
      <c r="D12" s="39" t="s">
        <v>15</v>
      </c>
      <c r="E12" s="39" t="s">
        <v>15</v>
      </c>
      <c r="F12" s="39" t="s">
        <v>15</v>
      </c>
      <c r="G12" s="39" t="s">
        <v>15</v>
      </c>
      <c r="H12" s="39"/>
      <c r="I12" s="6" t="s">
        <v>370</v>
      </c>
    </row>
    <row r="13" spans="1:9" ht="12.75">
      <c r="A13" s="13" t="s">
        <v>385</v>
      </c>
      <c r="B13" s="13" t="s">
        <v>127</v>
      </c>
      <c r="C13" s="18" t="s">
        <v>352</v>
      </c>
      <c r="D13" s="39" t="s">
        <v>351</v>
      </c>
      <c r="E13" s="39">
        <v>4</v>
      </c>
      <c r="F13" s="39" t="s">
        <v>15</v>
      </c>
      <c r="G13" s="39" t="s">
        <v>15</v>
      </c>
      <c r="H13" s="39"/>
      <c r="I13" s="6" t="s">
        <v>356</v>
      </c>
    </row>
    <row r="14" spans="1:17" ht="38.25">
      <c r="A14" s="13" t="s">
        <v>517</v>
      </c>
      <c r="B14" s="13" t="s">
        <v>127</v>
      </c>
      <c r="C14" s="18" t="s">
        <v>93</v>
      </c>
      <c r="D14" s="19" t="s">
        <v>15</v>
      </c>
      <c r="E14" s="19" t="s">
        <v>15</v>
      </c>
      <c r="F14" s="19" t="s">
        <v>15</v>
      </c>
      <c r="G14" s="19" t="s">
        <v>15</v>
      </c>
      <c r="H14" s="19"/>
      <c r="I14" s="25" t="s">
        <v>91</v>
      </c>
      <c r="J14" s="25"/>
      <c r="K14" s="25"/>
      <c r="L14" s="25" t="s">
        <v>64</v>
      </c>
      <c r="M14" s="25" t="s">
        <v>64</v>
      </c>
      <c r="N14" s="25" t="s">
        <v>64</v>
      </c>
      <c r="O14" s="25"/>
      <c r="P14" s="25"/>
      <c r="Q14" s="25"/>
    </row>
    <row r="15" spans="1:9" ht="25.5">
      <c r="A15" s="13" t="s">
        <v>386</v>
      </c>
      <c r="B15" s="13" t="s">
        <v>127</v>
      </c>
      <c r="C15" s="18" t="s">
        <v>388</v>
      </c>
      <c r="D15" s="18" t="s">
        <v>387</v>
      </c>
      <c r="E15" s="39">
        <v>5</v>
      </c>
      <c r="F15" s="19" t="s">
        <v>15</v>
      </c>
      <c r="G15" s="39" t="s">
        <v>15</v>
      </c>
      <c r="H15" s="39" t="s">
        <v>573</v>
      </c>
      <c r="I15" s="6" t="s">
        <v>389</v>
      </c>
    </row>
    <row r="16" spans="1:17" ht="38.25">
      <c r="A16" s="13" t="s">
        <v>161</v>
      </c>
      <c r="B16" s="13" t="s">
        <v>127</v>
      </c>
      <c r="C16" s="19" t="s">
        <v>164</v>
      </c>
      <c r="D16" s="19" t="s">
        <v>15</v>
      </c>
      <c r="E16" s="19" t="s">
        <v>159</v>
      </c>
      <c r="F16" s="19" t="s">
        <v>15</v>
      </c>
      <c r="G16" s="18" t="s">
        <v>72</v>
      </c>
      <c r="H16" s="18"/>
      <c r="I16" s="25" t="s">
        <v>165</v>
      </c>
      <c r="J16" s="25"/>
      <c r="K16" s="25"/>
      <c r="L16" s="25"/>
      <c r="M16" s="25"/>
      <c r="N16" s="25"/>
      <c r="O16" s="25"/>
      <c r="P16" s="25"/>
      <c r="Q16" s="25"/>
    </row>
    <row r="17" spans="1:9" ht="25.5">
      <c r="A17" s="13" t="s">
        <v>522</v>
      </c>
      <c r="B17" s="13" t="s">
        <v>127</v>
      </c>
      <c r="C17" s="34">
        <v>0.05</v>
      </c>
      <c r="D17" s="18" t="s">
        <v>337</v>
      </c>
      <c r="E17" s="39" t="s">
        <v>15</v>
      </c>
      <c r="F17" s="39" t="s">
        <v>15</v>
      </c>
      <c r="G17" s="39" t="s">
        <v>15</v>
      </c>
      <c r="H17" s="39" t="s">
        <v>529</v>
      </c>
      <c r="I17" s="6" t="s">
        <v>363</v>
      </c>
    </row>
    <row r="18" spans="1:17" ht="38.25">
      <c r="A18" s="13" t="s">
        <v>346</v>
      </c>
      <c r="B18" s="13" t="s">
        <v>127</v>
      </c>
      <c r="C18" s="18" t="s">
        <v>347</v>
      </c>
      <c r="D18" s="18" t="s">
        <v>337</v>
      </c>
      <c r="E18" s="39" t="s">
        <v>15</v>
      </c>
      <c r="F18" s="18" t="s">
        <v>348</v>
      </c>
      <c r="G18" s="39" t="s">
        <v>15</v>
      </c>
      <c r="H18" s="39" t="s">
        <v>529</v>
      </c>
      <c r="I18" s="27" t="s">
        <v>349</v>
      </c>
      <c r="J18" s="37"/>
      <c r="K18" s="37"/>
      <c r="L18" s="37"/>
      <c r="M18" s="37"/>
      <c r="N18" s="37"/>
      <c r="O18" s="37"/>
      <c r="P18" s="37"/>
      <c r="Q18" s="37"/>
    </row>
    <row r="19" spans="1:17" ht="12.75">
      <c r="A19" s="13" t="s">
        <v>383</v>
      </c>
      <c r="B19" s="13" t="s">
        <v>127</v>
      </c>
      <c r="C19" s="18" t="s">
        <v>352</v>
      </c>
      <c r="D19" s="39" t="s">
        <v>351</v>
      </c>
      <c r="E19" s="39">
        <v>4</v>
      </c>
      <c r="F19" s="39" t="s">
        <v>15</v>
      </c>
      <c r="G19" s="39" t="s">
        <v>15</v>
      </c>
      <c r="H19" s="39"/>
      <c r="I19" s="37" t="s">
        <v>356</v>
      </c>
      <c r="J19" s="37"/>
      <c r="K19" s="37"/>
      <c r="L19" s="37"/>
      <c r="M19" s="37"/>
      <c r="N19" s="37"/>
      <c r="O19" s="37"/>
      <c r="P19" s="37"/>
      <c r="Q19" s="37"/>
    </row>
    <row r="20" spans="1:17" ht="25.5">
      <c r="A20" s="13" t="s">
        <v>336</v>
      </c>
      <c r="B20" s="13" t="s">
        <v>127</v>
      </c>
      <c r="C20" s="18" t="s">
        <v>338</v>
      </c>
      <c r="D20" s="18" t="s">
        <v>337</v>
      </c>
      <c r="E20" s="39" t="s">
        <v>15</v>
      </c>
      <c r="F20" s="39" t="s">
        <v>15</v>
      </c>
      <c r="G20" s="39" t="s">
        <v>15</v>
      </c>
      <c r="H20" s="39" t="s">
        <v>529</v>
      </c>
      <c r="I20" s="37" t="s">
        <v>339</v>
      </c>
      <c r="J20" s="37"/>
      <c r="K20" s="37"/>
      <c r="L20" s="37"/>
      <c r="M20" s="37"/>
      <c r="N20" s="37"/>
      <c r="O20" s="37"/>
      <c r="P20" s="37"/>
      <c r="Q20" s="37"/>
    </row>
    <row r="21" spans="1:17" ht="51">
      <c r="A21" s="13" t="s">
        <v>518</v>
      </c>
      <c r="B21" s="13" t="s">
        <v>127</v>
      </c>
      <c r="C21" s="18" t="s">
        <v>520</v>
      </c>
      <c r="D21" s="19" t="s">
        <v>15</v>
      </c>
      <c r="E21" s="19" t="s">
        <v>15</v>
      </c>
      <c r="F21" s="19" t="s">
        <v>15</v>
      </c>
      <c r="G21" s="18" t="s">
        <v>18</v>
      </c>
      <c r="H21" s="18"/>
      <c r="I21" s="27" t="s">
        <v>521</v>
      </c>
      <c r="J21" s="27" t="s">
        <v>23</v>
      </c>
      <c r="K21" s="27"/>
      <c r="L21" s="27"/>
      <c r="M21" s="27"/>
      <c r="N21" s="27"/>
      <c r="O21" s="27"/>
      <c r="P21" s="27"/>
      <c r="Q21" s="27"/>
    </row>
    <row r="22" spans="1:17" ht="25.5">
      <c r="A22" s="13" t="s">
        <v>344</v>
      </c>
      <c r="B22" s="13" t="s">
        <v>127</v>
      </c>
      <c r="C22" s="39" t="s">
        <v>12</v>
      </c>
      <c r="D22" s="39" t="s">
        <v>15</v>
      </c>
      <c r="E22" s="39" t="s">
        <v>15</v>
      </c>
      <c r="F22" s="39">
        <v>10</v>
      </c>
      <c r="G22" s="39" t="s">
        <v>12</v>
      </c>
      <c r="H22" s="39"/>
      <c r="I22" s="37"/>
      <c r="J22" s="37"/>
      <c r="K22" s="33" t="s">
        <v>345</v>
      </c>
      <c r="L22" s="37"/>
      <c r="M22" s="37"/>
      <c r="N22" s="37"/>
      <c r="O22" s="37"/>
      <c r="P22" s="37"/>
      <c r="Q22" s="37"/>
    </row>
    <row r="23" spans="1:17" ht="25.5">
      <c r="A23" s="13" t="s">
        <v>362</v>
      </c>
      <c r="B23" s="13" t="s">
        <v>127</v>
      </c>
      <c r="C23" s="38">
        <v>0.05</v>
      </c>
      <c r="D23" s="18" t="s">
        <v>337</v>
      </c>
      <c r="E23" s="39" t="s">
        <v>15</v>
      </c>
      <c r="F23" s="39" t="s">
        <v>15</v>
      </c>
      <c r="G23" s="39" t="s">
        <v>15</v>
      </c>
      <c r="H23" s="39" t="s">
        <v>529</v>
      </c>
      <c r="I23" s="37" t="s">
        <v>363</v>
      </c>
      <c r="J23" s="37"/>
      <c r="K23" s="37"/>
      <c r="L23" s="37"/>
      <c r="M23" s="37"/>
      <c r="N23" s="37"/>
      <c r="O23" s="37"/>
      <c r="P23" s="37"/>
      <c r="Q23" s="37"/>
    </row>
    <row r="24" spans="1:17" ht="25.5">
      <c r="A24" s="13" t="s">
        <v>384</v>
      </c>
      <c r="B24" s="13" t="s">
        <v>127</v>
      </c>
      <c r="C24" s="34">
        <v>0.05</v>
      </c>
      <c r="D24" s="18" t="s">
        <v>337</v>
      </c>
      <c r="E24" s="39" t="s">
        <v>15</v>
      </c>
      <c r="F24" s="39" t="s">
        <v>15</v>
      </c>
      <c r="G24" s="39" t="s">
        <v>15</v>
      </c>
      <c r="H24" s="39" t="s">
        <v>529</v>
      </c>
      <c r="I24" s="37" t="s">
        <v>363</v>
      </c>
      <c r="J24" s="37"/>
      <c r="K24" s="37"/>
      <c r="L24" s="37"/>
      <c r="M24" s="37"/>
      <c r="N24" s="37"/>
      <c r="O24" s="37"/>
      <c r="P24" s="37"/>
      <c r="Q24" s="37"/>
    </row>
    <row r="25" spans="1:17" ht="25.5">
      <c r="A25" s="13" t="s">
        <v>364</v>
      </c>
      <c r="B25" s="13" t="s">
        <v>127</v>
      </c>
      <c r="C25" s="39" t="s">
        <v>365</v>
      </c>
      <c r="D25" s="39" t="s">
        <v>15</v>
      </c>
      <c r="E25" s="39" t="s">
        <v>15</v>
      </c>
      <c r="F25" s="39" t="s">
        <v>15</v>
      </c>
      <c r="G25" s="39" t="s">
        <v>15</v>
      </c>
      <c r="H25" s="39"/>
      <c r="I25" s="27" t="s">
        <v>366</v>
      </c>
      <c r="J25" s="37"/>
      <c r="K25" s="37"/>
      <c r="L25" s="37"/>
      <c r="M25" s="37"/>
      <c r="N25" s="37"/>
      <c r="O25" s="37"/>
      <c r="P25" s="37"/>
      <c r="Q25" s="37"/>
    </row>
    <row r="26" spans="1:17" ht="25.5">
      <c r="A26" s="13" t="s">
        <v>263</v>
      </c>
      <c r="B26" s="13" t="s">
        <v>127</v>
      </c>
      <c r="C26" s="26">
        <v>0.02</v>
      </c>
      <c r="D26" s="19" t="s">
        <v>264</v>
      </c>
      <c r="E26" s="19">
        <v>1</v>
      </c>
      <c r="F26" s="19" t="s">
        <v>15</v>
      </c>
      <c r="G26" s="19" t="s">
        <v>15</v>
      </c>
      <c r="H26" s="39" t="s">
        <v>529</v>
      </c>
      <c r="I26" s="27" t="s">
        <v>265</v>
      </c>
      <c r="J26" s="27"/>
      <c r="K26" s="27"/>
      <c r="L26" s="27"/>
      <c r="M26" s="27"/>
      <c r="N26" s="27"/>
      <c r="O26" s="27"/>
      <c r="P26" s="27"/>
      <c r="Q26" s="27"/>
    </row>
    <row r="27" spans="1:17" ht="51">
      <c r="A27" s="13" t="s">
        <v>358</v>
      </c>
      <c r="B27" s="13" t="s">
        <v>127</v>
      </c>
      <c r="C27" s="39" t="s">
        <v>359</v>
      </c>
      <c r="D27" s="18" t="s">
        <v>361</v>
      </c>
      <c r="E27" s="39" t="s">
        <v>15</v>
      </c>
      <c r="F27" s="39" t="s">
        <v>15</v>
      </c>
      <c r="G27" s="39" t="s">
        <v>15</v>
      </c>
      <c r="H27" s="39"/>
      <c r="I27" s="37" t="s">
        <v>360</v>
      </c>
      <c r="J27" s="37"/>
      <c r="K27" s="37"/>
      <c r="L27" s="37"/>
      <c r="M27" s="37"/>
      <c r="N27" s="37"/>
      <c r="O27" s="37"/>
      <c r="P27" s="37"/>
      <c r="Q27" s="37"/>
    </row>
    <row r="28" spans="1:17" ht="12.75">
      <c r="A28" s="13" t="s">
        <v>519</v>
      </c>
      <c r="B28" s="13" t="s">
        <v>127</v>
      </c>
      <c r="C28" s="19" t="s">
        <v>12</v>
      </c>
      <c r="D28" s="19" t="s">
        <v>83</v>
      </c>
      <c r="E28" s="39" t="s">
        <v>15</v>
      </c>
      <c r="F28" s="39" t="s">
        <v>15</v>
      </c>
      <c r="G28" s="19" t="s">
        <v>15</v>
      </c>
      <c r="H28" s="19"/>
      <c r="I28" s="35" t="s">
        <v>98</v>
      </c>
      <c r="J28" s="35"/>
      <c r="K28" s="35"/>
      <c r="L28" s="35"/>
      <c r="M28" s="35"/>
      <c r="N28" s="35"/>
      <c r="O28" s="35"/>
      <c r="P28" s="35"/>
      <c r="Q28" s="35"/>
    </row>
    <row r="29" spans="1:17" ht="25.5">
      <c r="A29" s="13" t="s">
        <v>377</v>
      </c>
      <c r="B29" s="13" t="s">
        <v>127</v>
      </c>
      <c r="C29" s="38">
        <v>0.1</v>
      </c>
      <c r="D29" s="18" t="s">
        <v>379</v>
      </c>
      <c r="E29" s="39">
        <v>3</v>
      </c>
      <c r="F29" s="39" t="s">
        <v>15</v>
      </c>
      <c r="G29" s="38">
        <v>0.1</v>
      </c>
      <c r="H29" s="39" t="s">
        <v>529</v>
      </c>
      <c r="I29" s="37" t="s">
        <v>378</v>
      </c>
      <c r="J29" s="37"/>
      <c r="K29" s="37"/>
      <c r="L29" s="37"/>
      <c r="M29" s="37"/>
      <c r="N29" s="37"/>
      <c r="O29" s="37"/>
      <c r="P29" s="37"/>
      <c r="Q29" s="37"/>
    </row>
    <row r="30" spans="1:17" ht="25.5">
      <c r="A30" s="13" t="s">
        <v>353</v>
      </c>
      <c r="B30" s="13" t="s">
        <v>127</v>
      </c>
      <c r="C30" s="18" t="s">
        <v>354</v>
      </c>
      <c r="D30" s="18" t="s">
        <v>337</v>
      </c>
      <c r="E30" s="39" t="s">
        <v>15</v>
      </c>
      <c r="F30" s="39">
        <v>50</v>
      </c>
      <c r="G30" s="39" t="s">
        <v>15</v>
      </c>
      <c r="H30" s="39" t="s">
        <v>529</v>
      </c>
      <c r="I30" s="37" t="s">
        <v>339</v>
      </c>
      <c r="J30" s="37"/>
      <c r="K30" s="37"/>
      <c r="L30" s="37"/>
      <c r="M30" s="37"/>
      <c r="N30" s="37"/>
      <c r="O30" s="37"/>
      <c r="P30" s="37"/>
      <c r="Q30" s="37"/>
    </row>
    <row r="31" spans="1:17" ht="38.25">
      <c r="A31" s="13" t="s">
        <v>544</v>
      </c>
      <c r="B31" s="13" t="s">
        <v>127</v>
      </c>
      <c r="C31" s="18" t="s">
        <v>243</v>
      </c>
      <c r="D31" s="18" t="s">
        <v>244</v>
      </c>
      <c r="E31" s="39" t="s">
        <v>15</v>
      </c>
      <c r="F31" s="39" t="s">
        <v>15</v>
      </c>
      <c r="G31" s="18" t="s">
        <v>11</v>
      </c>
      <c r="H31" s="18"/>
      <c r="I31" s="27" t="s">
        <v>50</v>
      </c>
      <c r="J31" s="27" t="s">
        <v>12</v>
      </c>
      <c r="K31" s="27" t="s">
        <v>26</v>
      </c>
      <c r="L31" s="27" t="s">
        <v>12</v>
      </c>
      <c r="M31" s="27" t="s">
        <v>12</v>
      </c>
      <c r="N31" s="27" t="s">
        <v>12</v>
      </c>
      <c r="O31" s="27" t="s">
        <v>39</v>
      </c>
      <c r="P31" s="27" t="s">
        <v>43</v>
      </c>
      <c r="Q31" s="27" t="s">
        <v>57</v>
      </c>
    </row>
    <row r="32" spans="1:17" ht="38.25">
      <c r="A32" s="28" t="s">
        <v>545</v>
      </c>
      <c r="B32" s="28" t="s">
        <v>127</v>
      </c>
      <c r="C32" s="18" t="s">
        <v>76</v>
      </c>
      <c r="D32" s="18"/>
      <c r="E32" s="18" t="s">
        <v>88</v>
      </c>
      <c r="F32" s="39" t="s">
        <v>15</v>
      </c>
      <c r="G32" s="18" t="s">
        <v>72</v>
      </c>
      <c r="H32" s="18"/>
      <c r="I32" s="27" t="s">
        <v>99</v>
      </c>
      <c r="J32" s="35"/>
      <c r="K32" s="35"/>
      <c r="L32" s="35" t="s">
        <v>73</v>
      </c>
      <c r="M32" s="35"/>
      <c r="N32" s="35"/>
      <c r="O32" s="35"/>
      <c r="P32" s="35"/>
      <c r="Q32" s="35"/>
    </row>
    <row r="33" spans="1:17" ht="12.75">
      <c r="A33" s="13" t="s">
        <v>340</v>
      </c>
      <c r="B33" s="13" t="s">
        <v>127</v>
      </c>
      <c r="C33" s="39" t="s">
        <v>12</v>
      </c>
      <c r="D33" s="39" t="s">
        <v>15</v>
      </c>
      <c r="E33" s="39" t="s">
        <v>341</v>
      </c>
      <c r="F33" s="39" t="s">
        <v>15</v>
      </c>
      <c r="G33" s="39" t="s">
        <v>12</v>
      </c>
      <c r="H33" s="39"/>
      <c r="I33" s="37" t="s">
        <v>342</v>
      </c>
      <c r="J33" s="37"/>
      <c r="K33" s="37"/>
      <c r="L33" s="37"/>
      <c r="M33" s="37"/>
      <c r="N33" s="37"/>
      <c r="O33" s="37"/>
      <c r="P33" s="37" t="s">
        <v>343</v>
      </c>
      <c r="Q33" s="37"/>
    </row>
    <row r="34" spans="1:17" ht="12.75">
      <c r="A34" s="13" t="s">
        <v>350</v>
      </c>
      <c r="B34" s="13" t="s">
        <v>127</v>
      </c>
      <c r="C34" s="39" t="s">
        <v>352</v>
      </c>
      <c r="D34" s="39" t="s">
        <v>351</v>
      </c>
      <c r="E34" s="39">
        <v>4</v>
      </c>
      <c r="F34" s="39" t="s">
        <v>15</v>
      </c>
      <c r="G34" s="39" t="s">
        <v>15</v>
      </c>
      <c r="H34" s="39"/>
      <c r="I34" s="37" t="s">
        <v>356</v>
      </c>
      <c r="J34" s="37"/>
      <c r="K34" s="37"/>
      <c r="L34" s="37"/>
      <c r="M34" s="37"/>
      <c r="N34" s="37"/>
      <c r="O34" s="37"/>
      <c r="P34" s="37"/>
      <c r="Q34" s="37"/>
    </row>
    <row r="35" spans="1:17" ht="38.25">
      <c r="A35" s="13" t="s">
        <v>546</v>
      </c>
      <c r="B35" s="13" t="s">
        <v>127</v>
      </c>
      <c r="C35" s="18" t="s">
        <v>150</v>
      </c>
      <c r="D35" s="18" t="s">
        <v>123</v>
      </c>
      <c r="E35" s="19">
        <v>3</v>
      </c>
      <c r="F35" s="19">
        <v>12</v>
      </c>
      <c r="G35" s="19" t="s">
        <v>15</v>
      </c>
      <c r="H35" s="19"/>
      <c r="I35" s="35" t="s">
        <v>147</v>
      </c>
      <c r="J35" s="35"/>
      <c r="K35" s="27" t="s">
        <v>148</v>
      </c>
      <c r="L35" s="27" t="s">
        <v>149</v>
      </c>
      <c r="M35" s="27" t="s">
        <v>148</v>
      </c>
      <c r="N35" s="27" t="s">
        <v>148</v>
      </c>
      <c r="O35" s="35"/>
      <c r="P35" s="35"/>
      <c r="Q35" s="35"/>
    </row>
    <row r="36" spans="1:17" ht="12.75">
      <c r="A36" s="13" t="s">
        <v>380</v>
      </c>
      <c r="B36" s="13" t="s">
        <v>127</v>
      </c>
      <c r="C36" s="18" t="s">
        <v>352</v>
      </c>
      <c r="D36" s="39" t="s">
        <v>351</v>
      </c>
      <c r="E36" s="39">
        <v>4</v>
      </c>
      <c r="F36" s="39" t="s">
        <v>15</v>
      </c>
      <c r="G36" s="39" t="s">
        <v>15</v>
      </c>
      <c r="H36" s="39"/>
      <c r="I36" s="37" t="s">
        <v>356</v>
      </c>
      <c r="J36" s="37"/>
      <c r="K36" s="37"/>
      <c r="L36" s="37"/>
      <c r="M36" s="37"/>
      <c r="N36" s="37"/>
      <c r="O36" s="37"/>
      <c r="P36" s="37"/>
      <c r="Q36" s="37"/>
    </row>
    <row r="37" spans="1:17" ht="25.5">
      <c r="A37" s="13" t="s">
        <v>371</v>
      </c>
      <c r="B37" s="13" t="s">
        <v>127</v>
      </c>
      <c r="C37" s="39" t="s">
        <v>373</v>
      </c>
      <c r="D37" s="39" t="s">
        <v>15</v>
      </c>
      <c r="E37" s="39">
        <v>3</v>
      </c>
      <c r="F37" s="39" t="s">
        <v>15</v>
      </c>
      <c r="G37" s="39" t="s">
        <v>372</v>
      </c>
      <c r="H37" s="39" t="s">
        <v>529</v>
      </c>
      <c r="I37" s="27" t="s">
        <v>376</v>
      </c>
      <c r="J37" s="37"/>
      <c r="K37" s="37" t="s">
        <v>374</v>
      </c>
      <c r="L37" s="37"/>
      <c r="M37" s="37"/>
      <c r="N37" s="37"/>
      <c r="O37" s="37"/>
      <c r="P37" s="27" t="s">
        <v>375</v>
      </c>
      <c r="Q37" s="37"/>
    </row>
    <row r="38" spans="1:17" ht="25.5">
      <c r="A38" s="13" t="s">
        <v>547</v>
      </c>
      <c r="B38" s="13" t="s">
        <v>127</v>
      </c>
      <c r="C38" s="18" t="s">
        <v>75</v>
      </c>
      <c r="D38" s="18" t="s">
        <v>15</v>
      </c>
      <c r="E38" s="18" t="s">
        <v>15</v>
      </c>
      <c r="F38" s="18" t="s">
        <v>15</v>
      </c>
      <c r="G38" s="19" t="s">
        <v>529</v>
      </c>
      <c r="H38" s="19"/>
      <c r="I38" s="35" t="s">
        <v>530</v>
      </c>
      <c r="J38" s="35"/>
      <c r="K38" s="35"/>
      <c r="L38" s="35"/>
      <c r="M38" s="35"/>
      <c r="N38" s="35"/>
      <c r="O38" s="35"/>
      <c r="P38" s="35"/>
      <c r="Q38" s="35"/>
    </row>
    <row r="39" spans="1:17" ht="12.75">
      <c r="A39" s="13" t="s">
        <v>382</v>
      </c>
      <c r="B39" s="13" t="s">
        <v>127</v>
      </c>
      <c r="C39" s="18" t="s">
        <v>352</v>
      </c>
      <c r="D39" s="39" t="s">
        <v>351</v>
      </c>
      <c r="E39" s="39">
        <v>4</v>
      </c>
      <c r="F39" s="39" t="s">
        <v>15</v>
      </c>
      <c r="G39" s="39" t="s">
        <v>15</v>
      </c>
      <c r="H39" s="39"/>
      <c r="I39" s="37" t="s">
        <v>356</v>
      </c>
      <c r="J39" s="37"/>
      <c r="K39" s="37"/>
      <c r="L39" s="37"/>
      <c r="M39" s="37"/>
      <c r="N39" s="37"/>
      <c r="O39" s="37"/>
      <c r="P39" s="37"/>
      <c r="Q39" s="37"/>
    </row>
    <row r="40" spans="1:17" ht="12.75">
      <c r="A40" s="28" t="s">
        <v>548</v>
      </c>
      <c r="B40" s="28" t="s">
        <v>127</v>
      </c>
      <c r="C40" s="18" t="s">
        <v>28</v>
      </c>
      <c r="D40" s="18" t="s">
        <v>81</v>
      </c>
      <c r="E40" s="18">
        <v>4</v>
      </c>
      <c r="F40" s="39" t="s">
        <v>15</v>
      </c>
      <c r="G40" s="19" t="s">
        <v>15</v>
      </c>
      <c r="H40" s="19"/>
      <c r="I40" s="35" t="s">
        <v>98</v>
      </c>
      <c r="J40" s="35"/>
      <c r="K40" s="35"/>
      <c r="L40" s="35"/>
      <c r="M40" s="35"/>
      <c r="N40" s="35"/>
      <c r="O40" s="35"/>
      <c r="P40" s="35"/>
      <c r="Q40" s="35" t="s">
        <v>74</v>
      </c>
    </row>
    <row r="41" spans="1:17" ht="12.75">
      <c r="A41" s="13" t="s">
        <v>549</v>
      </c>
      <c r="B41" s="13" t="s">
        <v>127</v>
      </c>
      <c r="C41" s="26">
        <v>0.2</v>
      </c>
      <c r="D41" s="19" t="s">
        <v>15</v>
      </c>
      <c r="E41" s="19" t="s">
        <v>15</v>
      </c>
      <c r="F41" s="19" t="s">
        <v>15</v>
      </c>
      <c r="G41" s="19" t="s">
        <v>15</v>
      </c>
      <c r="H41" s="19"/>
      <c r="I41" s="35" t="s">
        <v>98</v>
      </c>
      <c r="J41" s="35"/>
      <c r="K41" s="35"/>
      <c r="L41" s="35"/>
      <c r="M41" s="35"/>
      <c r="N41" s="35"/>
      <c r="O41" s="35"/>
      <c r="P41" s="35"/>
      <c r="Q41" s="35"/>
    </row>
    <row r="42" spans="1:17" ht="12.75">
      <c r="A42" s="13" t="s">
        <v>355</v>
      </c>
      <c r="B42" s="13" t="s">
        <v>127</v>
      </c>
      <c r="C42" s="39" t="s">
        <v>352</v>
      </c>
      <c r="D42" s="39" t="s">
        <v>351</v>
      </c>
      <c r="E42" s="39">
        <v>4</v>
      </c>
      <c r="F42" s="39" t="s">
        <v>15</v>
      </c>
      <c r="G42" s="39" t="s">
        <v>15</v>
      </c>
      <c r="H42" s="39"/>
      <c r="I42" s="37" t="s">
        <v>356</v>
      </c>
      <c r="J42" s="37"/>
      <c r="K42" s="37"/>
      <c r="L42" s="37"/>
      <c r="M42" s="37"/>
      <c r="N42" s="37"/>
      <c r="O42" s="37"/>
      <c r="P42" s="37"/>
      <c r="Q42" s="37"/>
    </row>
    <row r="43" spans="1:17" ht="25.5">
      <c r="A43" s="13" t="s">
        <v>367</v>
      </c>
      <c r="B43" s="13" t="s">
        <v>127</v>
      </c>
      <c r="C43" s="18" t="s">
        <v>338</v>
      </c>
      <c r="D43" s="18" t="s">
        <v>337</v>
      </c>
      <c r="E43" s="39" t="s">
        <v>15</v>
      </c>
      <c r="F43" s="39" t="s">
        <v>15</v>
      </c>
      <c r="G43" s="39" t="s">
        <v>15</v>
      </c>
      <c r="H43" s="39" t="s">
        <v>529</v>
      </c>
      <c r="I43" s="37" t="s">
        <v>368</v>
      </c>
      <c r="J43" s="37"/>
      <c r="K43" s="37"/>
      <c r="L43" s="37"/>
      <c r="M43" s="37"/>
      <c r="N43" s="37"/>
      <c r="O43" s="37"/>
      <c r="P43" s="37"/>
      <c r="Q43" s="37"/>
    </row>
    <row r="44" spans="1:17" ht="12.75">
      <c r="A44" s="13" t="s">
        <v>550</v>
      </c>
      <c r="B44" s="13" t="s">
        <v>128</v>
      </c>
      <c r="C44" s="18" t="s">
        <v>12</v>
      </c>
      <c r="D44" s="18"/>
      <c r="E44" s="18">
        <v>3</v>
      </c>
      <c r="F44" s="39" t="s">
        <v>15</v>
      </c>
      <c r="G44" s="18" t="s">
        <v>12</v>
      </c>
      <c r="H44" s="18"/>
      <c r="I44" s="27" t="s">
        <v>90</v>
      </c>
      <c r="J44" s="27" t="s">
        <v>12</v>
      </c>
      <c r="K44" s="27" t="s">
        <v>12</v>
      </c>
      <c r="L44" s="27" t="s">
        <v>12</v>
      </c>
      <c r="M44" s="27" t="s">
        <v>12</v>
      </c>
      <c r="N44" s="27" t="s">
        <v>12</v>
      </c>
      <c r="O44" s="27" t="s">
        <v>12</v>
      </c>
      <c r="P44" s="27"/>
      <c r="Q44" s="27" t="s">
        <v>58</v>
      </c>
    </row>
    <row r="45" spans="1:17" ht="12.75">
      <c r="A45" s="13" t="s">
        <v>551</v>
      </c>
      <c r="B45" s="13" t="s">
        <v>128</v>
      </c>
      <c r="C45" s="18" t="s">
        <v>28</v>
      </c>
      <c r="D45" s="18" t="s">
        <v>96</v>
      </c>
      <c r="E45" s="39" t="s">
        <v>15</v>
      </c>
      <c r="F45" s="39" t="s">
        <v>15</v>
      </c>
      <c r="G45" s="19" t="s">
        <v>15</v>
      </c>
      <c r="H45" s="19"/>
      <c r="I45" s="35" t="s">
        <v>67</v>
      </c>
      <c r="J45" s="35"/>
      <c r="K45" s="35"/>
      <c r="L45" s="35" t="s">
        <v>65</v>
      </c>
      <c r="M45" s="35"/>
      <c r="N45" s="35"/>
      <c r="O45" s="35"/>
      <c r="P45" s="35"/>
      <c r="Q45" s="35" t="s">
        <v>66</v>
      </c>
    </row>
    <row r="46" spans="1:17" ht="25.5">
      <c r="A46" s="13" t="s">
        <v>309</v>
      </c>
      <c r="B46" s="13" t="s">
        <v>128</v>
      </c>
      <c r="C46" s="38">
        <v>0.1</v>
      </c>
      <c r="D46" s="39"/>
      <c r="E46" s="39">
        <v>2</v>
      </c>
      <c r="F46" s="39"/>
      <c r="G46" s="39" t="s">
        <v>70</v>
      </c>
      <c r="H46" s="39"/>
      <c r="I46" s="27" t="s">
        <v>310</v>
      </c>
      <c r="J46" s="37"/>
      <c r="K46" s="27"/>
      <c r="L46" s="37"/>
      <c r="M46" s="37"/>
      <c r="N46" s="37"/>
      <c r="O46" s="37"/>
      <c r="P46" s="33" t="s">
        <v>311</v>
      </c>
      <c r="Q46" s="37"/>
    </row>
    <row r="47" spans="1:17" ht="12.75">
      <c r="A47" s="13" t="s">
        <v>288</v>
      </c>
      <c r="B47" s="13" t="s">
        <v>128</v>
      </c>
      <c r="C47" s="38">
        <v>0.05</v>
      </c>
      <c r="D47" s="18" t="s">
        <v>289</v>
      </c>
      <c r="E47" s="39" t="s">
        <v>15</v>
      </c>
      <c r="F47" s="39" t="s">
        <v>15</v>
      </c>
      <c r="G47" s="38">
        <v>0.05</v>
      </c>
      <c r="H47" s="38"/>
      <c r="I47" s="27" t="s">
        <v>426</v>
      </c>
      <c r="J47" s="37"/>
      <c r="K47" s="37"/>
      <c r="L47" s="37"/>
      <c r="M47" s="37"/>
      <c r="N47" s="37"/>
      <c r="O47" s="37"/>
      <c r="P47" s="37"/>
      <c r="Q47" s="37"/>
    </row>
    <row r="48" spans="1:17" ht="12.75">
      <c r="A48" s="13" t="s">
        <v>286</v>
      </c>
      <c r="B48" s="13" t="s">
        <v>128</v>
      </c>
      <c r="C48" s="38">
        <v>0.05</v>
      </c>
      <c r="D48" s="18" t="s">
        <v>15</v>
      </c>
      <c r="E48" s="39">
        <v>1</v>
      </c>
      <c r="F48" s="39" t="s">
        <v>15</v>
      </c>
      <c r="G48" s="38">
        <v>0.05</v>
      </c>
      <c r="H48" s="38"/>
      <c r="I48" s="27" t="s">
        <v>287</v>
      </c>
      <c r="J48" s="37"/>
      <c r="K48" s="37"/>
      <c r="L48" s="37"/>
      <c r="M48" s="37"/>
      <c r="N48" s="37"/>
      <c r="O48" s="37"/>
      <c r="P48" s="37"/>
      <c r="Q48" s="37"/>
    </row>
    <row r="49" spans="1:17" ht="12.75">
      <c r="A49" s="13" t="s">
        <v>247</v>
      </c>
      <c r="B49" s="13" t="s">
        <v>248</v>
      </c>
      <c r="C49" s="19" t="s">
        <v>28</v>
      </c>
      <c r="D49" s="19" t="s">
        <v>15</v>
      </c>
      <c r="E49" s="19" t="s">
        <v>15</v>
      </c>
      <c r="F49" s="19" t="s">
        <v>15</v>
      </c>
      <c r="G49" s="19" t="s">
        <v>15</v>
      </c>
      <c r="H49" s="19"/>
      <c r="I49" s="35" t="s">
        <v>249</v>
      </c>
      <c r="J49" s="35"/>
      <c r="K49" s="35"/>
      <c r="L49" s="35"/>
      <c r="M49" s="35"/>
      <c r="N49" s="35"/>
      <c r="O49" s="35"/>
      <c r="P49" s="35"/>
      <c r="Q49" s="35" t="s">
        <v>250</v>
      </c>
    </row>
    <row r="50" spans="1:17" ht="25.5">
      <c r="A50" s="13" t="s">
        <v>297</v>
      </c>
      <c r="B50" s="13" t="s">
        <v>298</v>
      </c>
      <c r="C50" s="38">
        <v>0.1</v>
      </c>
      <c r="D50" s="18" t="s">
        <v>299</v>
      </c>
      <c r="E50" s="39" t="s">
        <v>15</v>
      </c>
      <c r="F50" s="39">
        <v>20</v>
      </c>
      <c r="G50" s="39" t="s">
        <v>529</v>
      </c>
      <c r="H50" s="39"/>
      <c r="I50" s="27" t="s">
        <v>300</v>
      </c>
      <c r="J50" s="37"/>
      <c r="K50" s="37"/>
      <c r="L50" s="37"/>
      <c r="M50" s="37"/>
      <c r="N50" s="37"/>
      <c r="O50" s="37"/>
      <c r="P50" s="37"/>
      <c r="Q50" s="37"/>
    </row>
    <row r="51" spans="1:17" ht="38.25">
      <c r="A51" s="13" t="s">
        <v>505</v>
      </c>
      <c r="B51" s="13" t="s">
        <v>131</v>
      </c>
      <c r="C51" s="39" t="s">
        <v>160</v>
      </c>
      <c r="D51" s="18" t="s">
        <v>15</v>
      </c>
      <c r="E51" s="39">
        <v>2</v>
      </c>
      <c r="F51" s="18" t="s">
        <v>15</v>
      </c>
      <c r="G51" s="39" t="s">
        <v>506</v>
      </c>
      <c r="H51" s="39"/>
      <c r="I51" s="37" t="s">
        <v>509</v>
      </c>
      <c r="J51" s="27" t="s">
        <v>508</v>
      </c>
      <c r="K51" s="27" t="s">
        <v>507</v>
      </c>
      <c r="L51" s="37"/>
      <c r="M51" s="37"/>
      <c r="N51" s="37"/>
      <c r="O51" s="37"/>
      <c r="P51" s="37"/>
      <c r="Q51" s="37"/>
    </row>
    <row r="52" spans="1:17" ht="12.75">
      <c r="A52" s="13" t="s">
        <v>393</v>
      </c>
      <c r="B52" s="13" t="s">
        <v>131</v>
      </c>
      <c r="C52" s="34">
        <v>0.1</v>
      </c>
      <c r="D52" s="18" t="s">
        <v>398</v>
      </c>
      <c r="E52" s="39" t="s">
        <v>15</v>
      </c>
      <c r="F52" s="39" t="s">
        <v>15</v>
      </c>
      <c r="G52" s="39" t="s">
        <v>15</v>
      </c>
      <c r="H52" s="39"/>
      <c r="I52" s="37" t="s">
        <v>397</v>
      </c>
      <c r="J52" s="37"/>
      <c r="K52" s="37"/>
      <c r="L52" s="37"/>
      <c r="M52" s="37"/>
      <c r="N52" s="37"/>
      <c r="O52" s="37"/>
      <c r="P52" s="37"/>
      <c r="Q52" s="37"/>
    </row>
    <row r="53" spans="1:17" ht="12.75">
      <c r="A53" s="13" t="s">
        <v>396</v>
      </c>
      <c r="B53" s="13" t="s">
        <v>131</v>
      </c>
      <c r="C53" s="18" t="s">
        <v>359</v>
      </c>
      <c r="D53" s="18" t="s">
        <v>394</v>
      </c>
      <c r="E53" s="39" t="s">
        <v>15</v>
      </c>
      <c r="F53" s="39" t="s">
        <v>15</v>
      </c>
      <c r="G53" s="39" t="s">
        <v>15</v>
      </c>
      <c r="H53" s="39"/>
      <c r="I53" s="37" t="s">
        <v>395</v>
      </c>
      <c r="J53" s="37"/>
      <c r="K53" s="37"/>
      <c r="L53" s="37"/>
      <c r="M53" s="37"/>
      <c r="N53" s="37"/>
      <c r="O53" s="37"/>
      <c r="P53" s="37"/>
      <c r="Q53" s="37"/>
    </row>
    <row r="54" spans="1:17" ht="12.75">
      <c r="A54" s="13" t="s">
        <v>399</v>
      </c>
      <c r="B54" s="13" t="s">
        <v>131</v>
      </c>
      <c r="C54" s="34">
        <v>0.1</v>
      </c>
      <c r="D54" s="18" t="s">
        <v>15</v>
      </c>
      <c r="E54" s="39" t="s">
        <v>15</v>
      </c>
      <c r="F54" s="39" t="s">
        <v>15</v>
      </c>
      <c r="G54" s="38">
        <v>0.1</v>
      </c>
      <c r="H54" s="38"/>
      <c r="I54" s="37" t="s">
        <v>400</v>
      </c>
      <c r="J54" s="37"/>
      <c r="K54" s="37"/>
      <c r="L54" s="37"/>
      <c r="M54" s="37"/>
      <c r="N54" s="37"/>
      <c r="O54" s="37"/>
      <c r="P54" s="37"/>
      <c r="Q54" s="37"/>
    </row>
    <row r="55" spans="1:17" ht="12.75">
      <c r="A55" s="13" t="s">
        <v>401</v>
      </c>
      <c r="B55" s="13" t="s">
        <v>131</v>
      </c>
      <c r="C55" s="39" t="s">
        <v>359</v>
      </c>
      <c r="D55" s="18" t="s">
        <v>15</v>
      </c>
      <c r="E55" s="39" t="s">
        <v>15</v>
      </c>
      <c r="F55" s="39" t="s">
        <v>15</v>
      </c>
      <c r="G55" s="39" t="s">
        <v>402</v>
      </c>
      <c r="H55" s="39"/>
      <c r="I55" s="37" t="s">
        <v>403</v>
      </c>
      <c r="J55" s="37"/>
      <c r="K55" s="37"/>
      <c r="L55" s="37"/>
      <c r="M55" s="37"/>
      <c r="N55" s="37"/>
      <c r="O55" s="37"/>
      <c r="P55" s="37"/>
      <c r="Q55" s="37"/>
    </row>
    <row r="56" spans="1:17" ht="25.5">
      <c r="A56" s="13" t="s">
        <v>407</v>
      </c>
      <c r="B56" s="13" t="s">
        <v>131</v>
      </c>
      <c r="C56" s="19" t="s">
        <v>275</v>
      </c>
      <c r="D56" s="18" t="s">
        <v>15</v>
      </c>
      <c r="E56" s="39" t="s">
        <v>15</v>
      </c>
      <c r="F56" s="39" t="s">
        <v>15</v>
      </c>
      <c r="G56" s="39" t="s">
        <v>15</v>
      </c>
      <c r="H56" s="39"/>
      <c r="I56" s="27" t="s">
        <v>408</v>
      </c>
      <c r="J56" s="37"/>
      <c r="K56" s="37"/>
      <c r="L56" s="37"/>
      <c r="M56" s="37"/>
      <c r="N56" s="37"/>
      <c r="O56" s="37"/>
      <c r="P56" s="37"/>
      <c r="Q56" s="37"/>
    </row>
    <row r="57" spans="1:17" ht="25.5">
      <c r="A57" s="13" t="s">
        <v>501</v>
      </c>
      <c r="B57" s="13" t="s">
        <v>131</v>
      </c>
      <c r="C57" s="39" t="s">
        <v>160</v>
      </c>
      <c r="D57" s="18" t="s">
        <v>15</v>
      </c>
      <c r="E57" s="18" t="s">
        <v>15</v>
      </c>
      <c r="F57" s="18" t="s">
        <v>15</v>
      </c>
      <c r="G57" s="39" t="s">
        <v>15</v>
      </c>
      <c r="H57" s="39"/>
      <c r="I57" s="37"/>
      <c r="J57" s="37" t="s">
        <v>15</v>
      </c>
      <c r="K57" s="37" t="s">
        <v>411</v>
      </c>
      <c r="L57" s="27" t="s">
        <v>511</v>
      </c>
      <c r="M57" s="37" t="s">
        <v>15</v>
      </c>
      <c r="N57" s="37" t="s">
        <v>15</v>
      </c>
      <c r="O57" s="37" t="s">
        <v>510</v>
      </c>
      <c r="P57" s="37"/>
      <c r="Q57" s="37"/>
    </row>
    <row r="58" spans="1:17" ht="12.75">
      <c r="A58" s="13" t="s">
        <v>414</v>
      </c>
      <c r="B58" s="13" t="s">
        <v>131</v>
      </c>
      <c r="C58" s="39" t="s">
        <v>160</v>
      </c>
      <c r="D58" s="18" t="s">
        <v>15</v>
      </c>
      <c r="E58" s="39" t="s">
        <v>15</v>
      </c>
      <c r="F58" s="39" t="s">
        <v>15</v>
      </c>
      <c r="G58" s="39" t="s">
        <v>15</v>
      </c>
      <c r="H58" s="39"/>
      <c r="I58" s="27" t="s">
        <v>417</v>
      </c>
      <c r="J58" s="37"/>
      <c r="K58" s="37"/>
      <c r="L58" s="37"/>
      <c r="M58" s="37" t="s">
        <v>416</v>
      </c>
      <c r="N58" s="37"/>
      <c r="O58" s="37"/>
      <c r="P58" s="37"/>
      <c r="Q58" s="37"/>
    </row>
    <row r="59" spans="1:17" ht="25.5">
      <c r="A59" s="13" t="s">
        <v>412</v>
      </c>
      <c r="B59" s="13" t="s">
        <v>131</v>
      </c>
      <c r="C59" s="38">
        <v>0.05</v>
      </c>
      <c r="D59" s="18"/>
      <c r="E59" s="39">
        <v>2</v>
      </c>
      <c r="F59" s="39">
        <v>15</v>
      </c>
      <c r="G59" s="39" t="s">
        <v>15</v>
      </c>
      <c r="H59" s="39"/>
      <c r="I59" s="27" t="s">
        <v>413</v>
      </c>
      <c r="J59" s="37"/>
      <c r="K59" s="37"/>
      <c r="L59" s="37"/>
      <c r="M59" s="37"/>
      <c r="N59" s="37"/>
      <c r="O59" s="37"/>
      <c r="P59" s="37"/>
      <c r="Q59" s="37"/>
    </row>
    <row r="60" spans="1:17" ht="12.75">
      <c r="A60" s="13" t="s">
        <v>423</v>
      </c>
      <c r="B60" s="13" t="s">
        <v>131</v>
      </c>
      <c r="C60" s="38">
        <v>0.1</v>
      </c>
      <c r="D60" s="18" t="s">
        <v>15</v>
      </c>
      <c r="E60" s="39" t="s">
        <v>15</v>
      </c>
      <c r="F60" s="39" t="s">
        <v>15</v>
      </c>
      <c r="G60" s="39" t="s">
        <v>15</v>
      </c>
      <c r="H60" s="39"/>
      <c r="I60" s="27" t="s">
        <v>426</v>
      </c>
      <c r="J60" s="37"/>
      <c r="K60" s="37"/>
      <c r="L60" s="37"/>
      <c r="M60" s="37"/>
      <c r="N60" s="37"/>
      <c r="O60" s="37"/>
      <c r="P60" s="37"/>
      <c r="Q60" s="37"/>
    </row>
    <row r="61" spans="1:17" ht="25.5">
      <c r="A61" s="28" t="s">
        <v>404</v>
      </c>
      <c r="B61" s="13" t="s">
        <v>131</v>
      </c>
      <c r="C61" s="39" t="s">
        <v>405</v>
      </c>
      <c r="D61" s="18" t="s">
        <v>15</v>
      </c>
      <c r="E61" s="39">
        <v>5</v>
      </c>
      <c r="F61" s="39">
        <v>5</v>
      </c>
      <c r="G61" s="39" t="s">
        <v>15</v>
      </c>
      <c r="H61" s="39"/>
      <c r="I61" s="27" t="s">
        <v>406</v>
      </c>
      <c r="J61" s="37"/>
      <c r="K61" s="37"/>
      <c r="L61" s="37"/>
      <c r="M61" s="37"/>
      <c r="N61" s="37"/>
      <c r="O61" s="37"/>
      <c r="P61" s="37"/>
      <c r="Q61" s="37"/>
    </row>
    <row r="62" spans="1:17" ht="25.5">
      <c r="A62" s="13" t="s">
        <v>419</v>
      </c>
      <c r="B62" s="13" t="s">
        <v>131</v>
      </c>
      <c r="C62" s="39" t="s">
        <v>422</v>
      </c>
      <c r="D62" s="18" t="s">
        <v>420</v>
      </c>
      <c r="E62" s="39">
        <v>2</v>
      </c>
      <c r="F62" s="39">
        <v>20</v>
      </c>
      <c r="G62" s="39" t="s">
        <v>15</v>
      </c>
      <c r="H62" s="39"/>
      <c r="I62" s="27" t="s">
        <v>421</v>
      </c>
      <c r="J62" s="37"/>
      <c r="K62" s="37"/>
      <c r="L62" s="37"/>
      <c r="M62" s="37"/>
      <c r="N62" s="37"/>
      <c r="O62" s="37"/>
      <c r="P62" s="37"/>
      <c r="Q62" s="37"/>
    </row>
    <row r="63" spans="1:17" ht="12.75">
      <c r="A63" s="13" t="s">
        <v>409</v>
      </c>
      <c r="B63" s="13" t="s">
        <v>131</v>
      </c>
      <c r="C63" s="38">
        <v>0.1</v>
      </c>
      <c r="D63" s="18" t="s">
        <v>15</v>
      </c>
      <c r="E63" s="39" t="s">
        <v>15</v>
      </c>
      <c r="F63" s="39" t="s">
        <v>15</v>
      </c>
      <c r="G63" s="39"/>
      <c r="H63" s="39"/>
      <c r="I63" s="27" t="s">
        <v>410</v>
      </c>
      <c r="J63" s="37"/>
      <c r="K63" s="37" t="s">
        <v>411</v>
      </c>
      <c r="L63" s="37"/>
      <c r="M63" s="37"/>
      <c r="N63" s="37"/>
      <c r="O63" s="37"/>
      <c r="P63" s="37"/>
      <c r="Q63" s="37"/>
    </row>
    <row r="64" spans="1:17" ht="25.5">
      <c r="A64" s="13" t="s">
        <v>415</v>
      </c>
      <c r="B64" s="13" t="s">
        <v>131</v>
      </c>
      <c r="C64" s="19" t="s">
        <v>275</v>
      </c>
      <c r="D64" s="18" t="s">
        <v>15</v>
      </c>
      <c r="E64" s="39" t="s">
        <v>15</v>
      </c>
      <c r="F64" s="39" t="s">
        <v>15</v>
      </c>
      <c r="G64" s="39" t="s">
        <v>15</v>
      </c>
      <c r="H64" s="39"/>
      <c r="I64" s="27" t="s">
        <v>418</v>
      </c>
      <c r="J64" s="37"/>
      <c r="K64" s="37"/>
      <c r="L64" s="37"/>
      <c r="M64" s="37"/>
      <c r="N64" s="37"/>
      <c r="O64" s="37"/>
      <c r="P64" s="37"/>
      <c r="Q64" s="37"/>
    </row>
    <row r="65" spans="1:17" ht="12.75">
      <c r="A65" s="13" t="s">
        <v>502</v>
      </c>
      <c r="B65" s="13" t="s">
        <v>131</v>
      </c>
      <c r="C65" s="39" t="s">
        <v>275</v>
      </c>
      <c r="D65" s="18" t="s">
        <v>15</v>
      </c>
      <c r="E65" s="18" t="s">
        <v>15</v>
      </c>
      <c r="F65" s="18" t="s">
        <v>15</v>
      </c>
      <c r="G65" s="38">
        <v>0.1</v>
      </c>
      <c r="H65" s="38"/>
      <c r="I65" s="37" t="s">
        <v>503</v>
      </c>
      <c r="J65" s="27" t="s">
        <v>15</v>
      </c>
      <c r="K65" s="37" t="s">
        <v>504</v>
      </c>
      <c r="L65" s="37"/>
      <c r="M65" s="37"/>
      <c r="N65" s="37"/>
      <c r="O65" s="37"/>
      <c r="P65" s="37"/>
      <c r="Q65" s="37"/>
    </row>
    <row r="66" spans="1:17" ht="25.5">
      <c r="A66" s="13" t="s">
        <v>552</v>
      </c>
      <c r="B66" s="13" t="s">
        <v>131</v>
      </c>
      <c r="C66" s="18" t="s">
        <v>63</v>
      </c>
      <c r="D66" s="18" t="s">
        <v>15</v>
      </c>
      <c r="E66" s="18" t="s">
        <v>15</v>
      </c>
      <c r="F66" s="18" t="s">
        <v>15</v>
      </c>
      <c r="G66" s="18" t="s">
        <v>16</v>
      </c>
      <c r="H66" s="18"/>
      <c r="I66" s="27" t="s">
        <v>54</v>
      </c>
      <c r="J66" s="27" t="s">
        <v>12</v>
      </c>
      <c r="K66" s="27" t="s">
        <v>29</v>
      </c>
      <c r="L66" s="27" t="s">
        <v>28</v>
      </c>
      <c r="M66" s="27" t="s">
        <v>12</v>
      </c>
      <c r="N66" s="27" t="s">
        <v>28</v>
      </c>
      <c r="O66" s="27" t="s">
        <v>41</v>
      </c>
      <c r="P66" s="27" t="s">
        <v>47</v>
      </c>
      <c r="Q66" s="27" t="s">
        <v>62</v>
      </c>
    </row>
    <row r="67" spans="1:17" ht="25.5">
      <c r="A67" s="13" t="s">
        <v>430</v>
      </c>
      <c r="B67" s="13" t="s">
        <v>131</v>
      </c>
      <c r="C67" s="39" t="s">
        <v>359</v>
      </c>
      <c r="D67" s="18" t="s">
        <v>15</v>
      </c>
      <c r="E67" s="39" t="s">
        <v>15</v>
      </c>
      <c r="F67" s="39" t="s">
        <v>15</v>
      </c>
      <c r="G67" s="39" t="s">
        <v>15</v>
      </c>
      <c r="H67" s="39"/>
      <c r="I67" s="27" t="s">
        <v>431</v>
      </c>
      <c r="J67" s="37"/>
      <c r="K67" s="37"/>
      <c r="L67" s="37"/>
      <c r="M67" s="37"/>
      <c r="N67" s="37"/>
      <c r="O67" s="37"/>
      <c r="P67" s="37"/>
      <c r="Q67" s="37"/>
    </row>
    <row r="68" spans="1:17" ht="12.75">
      <c r="A68" s="13" t="s">
        <v>434</v>
      </c>
      <c r="B68" s="13" t="s">
        <v>131</v>
      </c>
      <c r="C68" s="38">
        <v>0.05</v>
      </c>
      <c r="D68" s="18" t="s">
        <v>435</v>
      </c>
      <c r="E68" s="39">
        <v>2</v>
      </c>
      <c r="F68" s="39" t="s">
        <v>15</v>
      </c>
      <c r="G68" s="39" t="s">
        <v>15</v>
      </c>
      <c r="H68" s="39"/>
      <c r="I68" s="27" t="s">
        <v>436</v>
      </c>
      <c r="J68" s="37"/>
      <c r="K68" s="37"/>
      <c r="L68" s="37"/>
      <c r="M68" s="37"/>
      <c r="N68" s="37"/>
      <c r="O68" s="37"/>
      <c r="P68" s="37"/>
      <c r="Q68" s="37"/>
    </row>
    <row r="69" spans="1:17" ht="12.75">
      <c r="A69" s="13" t="s">
        <v>432</v>
      </c>
      <c r="B69" s="13" t="s">
        <v>131</v>
      </c>
      <c r="C69" s="40">
        <v>0.0333</v>
      </c>
      <c r="D69" s="18" t="s">
        <v>433</v>
      </c>
      <c r="E69" s="39">
        <v>7</v>
      </c>
      <c r="F69" s="39">
        <v>100</v>
      </c>
      <c r="G69" s="39" t="s">
        <v>15</v>
      </c>
      <c r="H69" s="39"/>
      <c r="I69" s="27" t="s">
        <v>406</v>
      </c>
      <c r="J69" s="37"/>
      <c r="K69" s="37"/>
      <c r="L69" s="37"/>
      <c r="M69" s="37"/>
      <c r="N69" s="37"/>
      <c r="O69" s="37"/>
      <c r="P69" s="37"/>
      <c r="Q69" s="37"/>
    </row>
    <row r="70" spans="1:17" ht="12.75">
      <c r="A70" s="13" t="s">
        <v>427</v>
      </c>
      <c r="B70" s="13" t="s">
        <v>131</v>
      </c>
      <c r="C70" s="39" t="s">
        <v>405</v>
      </c>
      <c r="D70" s="18" t="s">
        <v>428</v>
      </c>
      <c r="E70" s="39">
        <v>5</v>
      </c>
      <c r="F70" s="39">
        <v>5</v>
      </c>
      <c r="G70" s="39">
        <v>5</v>
      </c>
      <c r="H70" s="39"/>
      <c r="I70" s="27" t="s">
        <v>429</v>
      </c>
      <c r="J70" s="37"/>
      <c r="K70" s="37"/>
      <c r="L70" s="37"/>
      <c r="M70" s="37"/>
      <c r="N70" s="37"/>
      <c r="O70" s="37"/>
      <c r="P70" s="37"/>
      <c r="Q70" s="37"/>
    </row>
    <row r="71" spans="1:17" ht="12.75">
      <c r="A71" s="13" t="s">
        <v>424</v>
      </c>
      <c r="B71" s="13" t="s">
        <v>131</v>
      </c>
      <c r="C71" s="38">
        <v>0.02</v>
      </c>
      <c r="D71" s="18" t="s">
        <v>15</v>
      </c>
      <c r="E71" s="39" t="s">
        <v>15</v>
      </c>
      <c r="F71" s="39" t="s">
        <v>15</v>
      </c>
      <c r="G71" s="39" t="s">
        <v>15</v>
      </c>
      <c r="H71" s="39"/>
      <c r="I71" s="27" t="s">
        <v>425</v>
      </c>
      <c r="J71" s="37"/>
      <c r="K71" s="37"/>
      <c r="L71" s="37"/>
      <c r="M71" s="37"/>
      <c r="N71" s="37"/>
      <c r="O71" s="37"/>
      <c r="P71" s="37"/>
      <c r="Q71" s="37"/>
    </row>
    <row r="72" spans="1:17" ht="12.75">
      <c r="A72" s="13" t="s">
        <v>464</v>
      </c>
      <c r="B72" s="13" t="s">
        <v>131</v>
      </c>
      <c r="C72" s="39" t="s">
        <v>465</v>
      </c>
      <c r="D72" s="18" t="s">
        <v>15</v>
      </c>
      <c r="E72" s="18" t="s">
        <v>15</v>
      </c>
      <c r="F72" s="18" t="s">
        <v>466</v>
      </c>
      <c r="G72" s="18">
        <v>0.02</v>
      </c>
      <c r="H72" s="18"/>
      <c r="I72" s="18" t="s">
        <v>467</v>
      </c>
      <c r="J72" s="37"/>
      <c r="K72" s="37"/>
      <c r="L72" s="37"/>
      <c r="M72" s="37"/>
      <c r="N72" s="37"/>
      <c r="O72" s="37"/>
      <c r="P72" s="37"/>
      <c r="Q72" s="37"/>
    </row>
    <row r="73" spans="1:17" ht="25.5">
      <c r="A73" s="13" t="s">
        <v>495</v>
      </c>
      <c r="B73" s="13" t="s">
        <v>131</v>
      </c>
      <c r="C73" s="39" t="s">
        <v>275</v>
      </c>
      <c r="D73" s="18" t="s">
        <v>15</v>
      </c>
      <c r="E73" s="18" t="s">
        <v>15</v>
      </c>
      <c r="F73" s="18" t="s">
        <v>15</v>
      </c>
      <c r="G73" s="38">
        <v>0.1</v>
      </c>
      <c r="H73" s="38"/>
      <c r="I73" s="37" t="s">
        <v>498</v>
      </c>
      <c r="J73" s="27" t="s">
        <v>496</v>
      </c>
      <c r="K73" s="37" t="s">
        <v>497</v>
      </c>
      <c r="L73" s="37"/>
      <c r="M73" s="37"/>
      <c r="N73" s="37"/>
      <c r="O73" s="37"/>
      <c r="P73" s="37"/>
      <c r="Q73" s="37"/>
    </row>
    <row r="74" spans="1:17" ht="25.5">
      <c r="A74" s="13" t="s">
        <v>475</v>
      </c>
      <c r="B74" s="13" t="s">
        <v>131</v>
      </c>
      <c r="C74" s="18" t="s">
        <v>476</v>
      </c>
      <c r="D74" s="18" t="s">
        <v>15</v>
      </c>
      <c r="E74" s="18" t="s">
        <v>15</v>
      </c>
      <c r="F74" s="18" t="s">
        <v>15</v>
      </c>
      <c r="G74" s="38">
        <v>0.1</v>
      </c>
      <c r="H74" s="38"/>
      <c r="I74" s="18" t="s">
        <v>477</v>
      </c>
      <c r="J74" s="37" t="s">
        <v>15</v>
      </c>
      <c r="K74" s="27" t="s">
        <v>478</v>
      </c>
      <c r="L74" s="37"/>
      <c r="M74" s="37"/>
      <c r="N74" s="37"/>
      <c r="O74" s="37"/>
      <c r="P74" s="37"/>
      <c r="Q74" s="37"/>
    </row>
    <row r="75" spans="1:17" ht="12.75">
      <c r="A75" s="13" t="s">
        <v>445</v>
      </c>
      <c r="B75" s="13" t="s">
        <v>131</v>
      </c>
      <c r="C75" s="39" t="s">
        <v>359</v>
      </c>
      <c r="D75" s="18" t="s">
        <v>15</v>
      </c>
      <c r="E75" s="18" t="s">
        <v>15</v>
      </c>
      <c r="F75" s="18" t="s">
        <v>15</v>
      </c>
      <c r="G75" s="18" t="s">
        <v>92</v>
      </c>
      <c r="H75" s="18"/>
      <c r="I75" s="18" t="s">
        <v>455</v>
      </c>
      <c r="J75" s="37"/>
      <c r="K75" s="37"/>
      <c r="L75" s="37"/>
      <c r="M75" s="37"/>
      <c r="N75" s="37"/>
      <c r="O75" s="37"/>
      <c r="P75" s="37"/>
      <c r="Q75" s="37"/>
    </row>
    <row r="76" spans="1:17" ht="25.5">
      <c r="A76" s="13" t="s">
        <v>439</v>
      </c>
      <c r="B76" s="13" t="s">
        <v>131</v>
      </c>
      <c r="C76" s="18" t="s">
        <v>441</v>
      </c>
      <c r="D76" s="18" t="s">
        <v>15</v>
      </c>
      <c r="E76" s="39" t="s">
        <v>15</v>
      </c>
      <c r="F76" s="39" t="s">
        <v>15</v>
      </c>
      <c r="G76" s="38">
        <v>0.1</v>
      </c>
      <c r="H76" s="38"/>
      <c r="I76" s="27" t="s">
        <v>440</v>
      </c>
      <c r="J76" s="37"/>
      <c r="K76" s="37"/>
      <c r="L76" s="37"/>
      <c r="M76" s="37"/>
      <c r="N76" s="37"/>
      <c r="O76" s="37"/>
      <c r="P76" s="37"/>
      <c r="Q76" s="37"/>
    </row>
    <row r="77" spans="1:17" ht="12.75">
      <c r="A77" s="13" t="s">
        <v>493</v>
      </c>
      <c r="B77" s="13" t="s">
        <v>131</v>
      </c>
      <c r="C77" s="39" t="s">
        <v>447</v>
      </c>
      <c r="D77" s="18" t="s">
        <v>15</v>
      </c>
      <c r="E77" s="18" t="s">
        <v>15</v>
      </c>
      <c r="F77" s="18" t="s">
        <v>15</v>
      </c>
      <c r="G77" s="38">
        <v>0.1</v>
      </c>
      <c r="H77" s="38"/>
      <c r="I77" s="37" t="s">
        <v>494</v>
      </c>
      <c r="J77" s="37"/>
      <c r="K77" s="37" t="s">
        <v>411</v>
      </c>
      <c r="L77" s="37"/>
      <c r="M77" s="37"/>
      <c r="N77" s="37"/>
      <c r="O77" s="37"/>
      <c r="P77" s="37"/>
      <c r="Q77" s="37"/>
    </row>
    <row r="78" spans="1:17" ht="25.5">
      <c r="A78" s="13" t="s">
        <v>446</v>
      </c>
      <c r="B78" s="13" t="s">
        <v>131</v>
      </c>
      <c r="C78" s="39" t="s">
        <v>447</v>
      </c>
      <c r="D78" s="18" t="s">
        <v>15</v>
      </c>
      <c r="E78" s="18" t="s">
        <v>15</v>
      </c>
      <c r="F78" s="18" t="s">
        <v>15</v>
      </c>
      <c r="G78" s="18">
        <v>0.1</v>
      </c>
      <c r="H78" s="18"/>
      <c r="I78" s="18" t="s">
        <v>449</v>
      </c>
      <c r="J78" s="37" t="s">
        <v>15</v>
      </c>
      <c r="K78" s="27" t="s">
        <v>448</v>
      </c>
      <c r="L78" s="37"/>
      <c r="M78" s="37"/>
      <c r="N78" s="37"/>
      <c r="O78" s="37"/>
      <c r="P78" s="37"/>
      <c r="Q78" s="37"/>
    </row>
    <row r="79" spans="1:17" ht="25.5">
      <c r="A79" s="13" t="s">
        <v>443</v>
      </c>
      <c r="B79" s="13" t="s">
        <v>131</v>
      </c>
      <c r="C79" s="39" t="s">
        <v>160</v>
      </c>
      <c r="D79" s="18"/>
      <c r="E79" s="18" t="s">
        <v>15</v>
      </c>
      <c r="F79" s="18" t="s">
        <v>15</v>
      </c>
      <c r="G79" s="18" t="s">
        <v>15</v>
      </c>
      <c r="H79" s="18"/>
      <c r="I79" s="18" t="s">
        <v>444</v>
      </c>
      <c r="J79" s="37"/>
      <c r="K79" s="37"/>
      <c r="L79" s="37"/>
      <c r="M79" s="37"/>
      <c r="N79" s="37"/>
      <c r="O79" s="37"/>
      <c r="P79" s="37"/>
      <c r="Q79" s="37"/>
    </row>
    <row r="80" spans="1:17" ht="25.5">
      <c r="A80" s="28" t="s">
        <v>450</v>
      </c>
      <c r="B80" s="13" t="s">
        <v>131</v>
      </c>
      <c r="C80" s="18" t="s">
        <v>390</v>
      </c>
      <c r="D80" s="18" t="s">
        <v>80</v>
      </c>
      <c r="E80" s="18" t="s">
        <v>15</v>
      </c>
      <c r="F80" s="18" t="s">
        <v>15</v>
      </c>
      <c r="G80" s="18" t="s">
        <v>15</v>
      </c>
      <c r="H80" s="18"/>
      <c r="I80" s="18" t="s">
        <v>391</v>
      </c>
      <c r="J80" s="37"/>
      <c r="K80" s="37"/>
      <c r="L80" s="37"/>
      <c r="M80" s="37"/>
      <c r="N80" s="37"/>
      <c r="O80" s="37"/>
      <c r="P80" s="37"/>
      <c r="Q80" s="37"/>
    </row>
    <row r="81" spans="1:17" ht="12.75">
      <c r="A81" s="13" t="s">
        <v>266</v>
      </c>
      <c r="B81" s="13" t="s">
        <v>131</v>
      </c>
      <c r="C81" s="18" t="s">
        <v>390</v>
      </c>
      <c r="D81" s="18" t="s">
        <v>80</v>
      </c>
      <c r="E81" s="18" t="s">
        <v>15</v>
      </c>
      <c r="F81" s="18" t="s">
        <v>15</v>
      </c>
      <c r="G81" s="18" t="s">
        <v>15</v>
      </c>
      <c r="H81" s="18"/>
      <c r="I81" s="27" t="s">
        <v>391</v>
      </c>
      <c r="J81" s="27"/>
      <c r="K81" s="27"/>
      <c r="L81" s="27"/>
      <c r="M81" s="27"/>
      <c r="N81" s="27"/>
      <c r="O81" s="27"/>
      <c r="P81" s="27"/>
      <c r="Q81" s="27"/>
    </row>
    <row r="82" spans="1:17" ht="38.25">
      <c r="A82" s="13" t="s">
        <v>451</v>
      </c>
      <c r="B82" s="13" t="s">
        <v>131</v>
      </c>
      <c r="C82" s="18" t="s">
        <v>452</v>
      </c>
      <c r="D82" s="18" t="s">
        <v>15</v>
      </c>
      <c r="E82" s="18" t="s">
        <v>15</v>
      </c>
      <c r="F82" s="18" t="s">
        <v>15</v>
      </c>
      <c r="G82" s="18">
        <v>0.1</v>
      </c>
      <c r="H82" s="18"/>
      <c r="I82" s="18" t="s">
        <v>454</v>
      </c>
      <c r="J82" s="37" t="s">
        <v>15</v>
      </c>
      <c r="K82" s="27" t="s">
        <v>453</v>
      </c>
      <c r="L82" s="37"/>
      <c r="M82" s="37"/>
      <c r="N82" s="37"/>
      <c r="O82" s="37"/>
      <c r="P82" s="37"/>
      <c r="Q82" s="37"/>
    </row>
    <row r="83" spans="1:17" ht="12.75">
      <c r="A83" s="13" t="s">
        <v>437</v>
      </c>
      <c r="B83" s="13" t="s">
        <v>131</v>
      </c>
      <c r="C83" s="39" t="s">
        <v>359</v>
      </c>
      <c r="D83" s="18" t="s">
        <v>438</v>
      </c>
      <c r="E83" s="39" t="s">
        <v>15</v>
      </c>
      <c r="F83" s="39" t="s">
        <v>15</v>
      </c>
      <c r="G83" s="39" t="s">
        <v>15</v>
      </c>
      <c r="H83" s="39"/>
      <c r="I83" s="27" t="s">
        <v>438</v>
      </c>
      <c r="J83" s="37"/>
      <c r="K83" s="37"/>
      <c r="L83" s="37"/>
      <c r="M83" s="37"/>
      <c r="N83" s="37"/>
      <c r="O83" s="37"/>
      <c r="P83" s="37"/>
      <c r="Q83" s="37"/>
    </row>
    <row r="84" spans="1:17" ht="25.5">
      <c r="A84" s="13" t="s">
        <v>456</v>
      </c>
      <c r="B84" s="13" t="s">
        <v>131</v>
      </c>
      <c r="C84" s="39" t="s">
        <v>457</v>
      </c>
      <c r="D84" s="18" t="s">
        <v>458</v>
      </c>
      <c r="E84" s="18" t="s">
        <v>15</v>
      </c>
      <c r="F84" s="18" t="s">
        <v>15</v>
      </c>
      <c r="G84" s="18" t="s">
        <v>459</v>
      </c>
      <c r="H84" s="18"/>
      <c r="I84" s="18" t="s">
        <v>460</v>
      </c>
      <c r="J84" s="37"/>
      <c r="K84" s="37"/>
      <c r="L84" s="37"/>
      <c r="M84" s="37"/>
      <c r="N84" s="37"/>
      <c r="O84" s="37"/>
      <c r="P84" s="37"/>
      <c r="Q84" s="37"/>
    </row>
    <row r="85" spans="1:17" ht="12.75">
      <c r="A85" s="13" t="s">
        <v>353</v>
      </c>
      <c r="B85" s="13" t="s">
        <v>131</v>
      </c>
      <c r="C85" s="38">
        <v>0.1</v>
      </c>
      <c r="D85" s="18" t="s">
        <v>278</v>
      </c>
      <c r="E85" s="18">
        <v>2</v>
      </c>
      <c r="F85" s="18">
        <v>5</v>
      </c>
      <c r="G85" s="18" t="s">
        <v>15</v>
      </c>
      <c r="H85" s="18"/>
      <c r="I85" s="18" t="s">
        <v>442</v>
      </c>
      <c r="J85" s="37"/>
      <c r="K85" s="37"/>
      <c r="L85" s="37"/>
      <c r="M85" s="37"/>
      <c r="N85" s="37"/>
      <c r="O85" s="37"/>
      <c r="P85" s="37"/>
      <c r="Q85" s="37"/>
    </row>
    <row r="86" spans="1:17" ht="38.25">
      <c r="A86" s="13" t="s">
        <v>471</v>
      </c>
      <c r="B86" s="13" t="s">
        <v>131</v>
      </c>
      <c r="C86" s="18" t="s">
        <v>472</v>
      </c>
      <c r="D86" s="18" t="s">
        <v>15</v>
      </c>
      <c r="E86" s="18" t="s">
        <v>15</v>
      </c>
      <c r="F86" s="18" t="s">
        <v>15</v>
      </c>
      <c r="G86" s="18" t="s">
        <v>15</v>
      </c>
      <c r="H86" s="18"/>
      <c r="I86" s="18" t="s">
        <v>473</v>
      </c>
      <c r="J86" s="37" t="s">
        <v>15</v>
      </c>
      <c r="K86" s="27" t="s">
        <v>474</v>
      </c>
      <c r="L86" s="37"/>
      <c r="M86" s="37"/>
      <c r="N86" s="37"/>
      <c r="O86" s="37"/>
      <c r="P86" s="37"/>
      <c r="Q86" s="37"/>
    </row>
    <row r="87" spans="1:17" ht="25.5">
      <c r="A87" s="28" t="s">
        <v>468</v>
      </c>
      <c r="B87" s="13" t="s">
        <v>131</v>
      </c>
      <c r="C87" s="18" t="s">
        <v>469</v>
      </c>
      <c r="D87" s="18" t="s">
        <v>15</v>
      </c>
      <c r="E87" s="18" t="s">
        <v>15</v>
      </c>
      <c r="F87" s="18" t="s">
        <v>15</v>
      </c>
      <c r="G87" s="18" t="s">
        <v>15</v>
      </c>
      <c r="H87" s="18"/>
      <c r="I87" s="18" t="s">
        <v>470</v>
      </c>
      <c r="J87" s="37"/>
      <c r="K87" s="37"/>
      <c r="L87" s="37"/>
      <c r="M87" s="37"/>
      <c r="N87" s="37"/>
      <c r="O87" s="37"/>
      <c r="P87" s="37"/>
      <c r="Q87" s="37"/>
    </row>
    <row r="88" spans="1:17" ht="12.75">
      <c r="A88" s="13" t="s">
        <v>499</v>
      </c>
      <c r="B88" s="13" t="s">
        <v>131</v>
      </c>
      <c r="C88" s="39" t="s">
        <v>447</v>
      </c>
      <c r="D88" s="18" t="s">
        <v>15</v>
      </c>
      <c r="E88" s="18" t="s">
        <v>15</v>
      </c>
      <c r="F88" s="18" t="s">
        <v>15</v>
      </c>
      <c r="G88" s="38">
        <v>0.1</v>
      </c>
      <c r="H88" s="38"/>
      <c r="I88" s="37" t="s">
        <v>494</v>
      </c>
      <c r="J88" s="37"/>
      <c r="K88" s="37" t="s">
        <v>500</v>
      </c>
      <c r="L88" s="37"/>
      <c r="M88" s="37"/>
      <c r="N88" s="37"/>
      <c r="O88" s="37"/>
      <c r="P88" s="37"/>
      <c r="Q88" s="37"/>
    </row>
    <row r="89" spans="1:17" ht="38.25">
      <c r="A89" s="13" t="s">
        <v>488</v>
      </c>
      <c r="B89" s="13" t="s">
        <v>131</v>
      </c>
      <c r="C89" s="39" t="s">
        <v>275</v>
      </c>
      <c r="D89" s="18" t="s">
        <v>15</v>
      </c>
      <c r="E89" s="18" t="s">
        <v>15</v>
      </c>
      <c r="F89" s="18" t="s">
        <v>15</v>
      </c>
      <c r="G89" s="18" t="s">
        <v>15</v>
      </c>
      <c r="H89" s="18"/>
      <c r="I89" s="18" t="s">
        <v>491</v>
      </c>
      <c r="J89" s="37" t="s">
        <v>92</v>
      </c>
      <c r="K89" s="37" t="s">
        <v>492</v>
      </c>
      <c r="L89" s="37"/>
      <c r="M89" s="37"/>
      <c r="N89" s="37"/>
      <c r="O89" s="37"/>
      <c r="P89" s="37"/>
      <c r="Q89" s="37"/>
    </row>
    <row r="90" spans="1:17" ht="38.25">
      <c r="A90" s="13" t="s">
        <v>486</v>
      </c>
      <c r="B90" s="13" t="s">
        <v>131</v>
      </c>
      <c r="C90" s="18" t="s">
        <v>472</v>
      </c>
      <c r="D90" s="18" t="s">
        <v>15</v>
      </c>
      <c r="E90" s="18" t="s">
        <v>15</v>
      </c>
      <c r="F90" s="18" t="s">
        <v>15</v>
      </c>
      <c r="G90" s="18" t="s">
        <v>15</v>
      </c>
      <c r="H90" s="18"/>
      <c r="I90" s="18" t="s">
        <v>487</v>
      </c>
      <c r="J90" s="37"/>
      <c r="K90" s="27" t="s">
        <v>474</v>
      </c>
      <c r="L90" s="37"/>
      <c r="M90" s="37"/>
      <c r="N90" s="37"/>
      <c r="O90" s="37"/>
      <c r="P90" s="37"/>
      <c r="Q90" s="37"/>
    </row>
    <row r="91" spans="1:17" ht="38.25">
      <c r="A91" s="13" t="s">
        <v>461</v>
      </c>
      <c r="B91" s="13" t="s">
        <v>131</v>
      </c>
      <c r="C91" s="39" t="s">
        <v>462</v>
      </c>
      <c r="D91" s="18" t="s">
        <v>15</v>
      </c>
      <c r="E91" s="18" t="s">
        <v>15</v>
      </c>
      <c r="F91" s="18" t="s">
        <v>15</v>
      </c>
      <c r="G91" s="18" t="s">
        <v>15</v>
      </c>
      <c r="H91" s="18"/>
      <c r="I91" s="18" t="s">
        <v>463</v>
      </c>
      <c r="J91" s="37"/>
      <c r="K91" s="37"/>
      <c r="L91" s="37"/>
      <c r="M91" s="37"/>
      <c r="N91" s="37"/>
      <c r="O91" s="37"/>
      <c r="P91" s="37"/>
      <c r="Q91" s="37"/>
    </row>
    <row r="92" spans="1:17" ht="12.75">
      <c r="A92" s="13" t="s">
        <v>483</v>
      </c>
      <c r="B92" s="13" t="s">
        <v>131</v>
      </c>
      <c r="C92" s="39" t="s">
        <v>447</v>
      </c>
      <c r="D92" s="18" t="s">
        <v>15</v>
      </c>
      <c r="E92" s="18" t="s">
        <v>15</v>
      </c>
      <c r="F92" s="18" t="s">
        <v>15</v>
      </c>
      <c r="G92" s="38">
        <v>0.1</v>
      </c>
      <c r="H92" s="38"/>
      <c r="I92" s="18" t="s">
        <v>484</v>
      </c>
      <c r="J92" s="37" t="s">
        <v>15</v>
      </c>
      <c r="K92" s="37" t="s">
        <v>411</v>
      </c>
      <c r="L92" s="37"/>
      <c r="M92" s="37"/>
      <c r="N92" s="37"/>
      <c r="O92" s="37"/>
      <c r="P92" s="37"/>
      <c r="Q92" s="37"/>
    </row>
    <row r="93" spans="1:17" ht="12.75">
      <c r="A93" s="13" t="s">
        <v>479</v>
      </c>
      <c r="B93" s="13" t="s">
        <v>131</v>
      </c>
      <c r="C93" s="39" t="s">
        <v>482</v>
      </c>
      <c r="D93" s="18" t="s">
        <v>480</v>
      </c>
      <c r="E93" s="18">
        <v>2</v>
      </c>
      <c r="F93" s="18" t="s">
        <v>15</v>
      </c>
      <c r="G93" s="18" t="s">
        <v>15</v>
      </c>
      <c r="H93" s="18"/>
      <c r="I93" s="18" t="s">
        <v>481</v>
      </c>
      <c r="J93" s="37"/>
      <c r="K93" s="37"/>
      <c r="L93" s="37"/>
      <c r="M93" s="37"/>
      <c r="N93" s="37"/>
      <c r="O93" s="37"/>
      <c r="P93" s="37"/>
      <c r="Q93" s="37"/>
    </row>
    <row r="94" spans="1:17" ht="12.75">
      <c r="A94" s="13" t="s">
        <v>489</v>
      </c>
      <c r="B94" s="13" t="s">
        <v>131</v>
      </c>
      <c r="C94" s="39" t="s">
        <v>405</v>
      </c>
      <c r="D94" s="18" t="s">
        <v>15</v>
      </c>
      <c r="E94" s="39">
        <v>5</v>
      </c>
      <c r="F94" s="39">
        <v>5</v>
      </c>
      <c r="G94" s="39" t="s">
        <v>15</v>
      </c>
      <c r="H94" s="39"/>
      <c r="I94" s="18" t="s">
        <v>490</v>
      </c>
      <c r="J94" s="37"/>
      <c r="K94" s="37"/>
      <c r="L94" s="37"/>
      <c r="M94" s="37"/>
      <c r="N94" s="37"/>
      <c r="O94" s="37"/>
      <c r="P94" s="37"/>
      <c r="Q94" s="37"/>
    </row>
    <row r="95" spans="1:17" ht="25.5">
      <c r="A95" s="13" t="s">
        <v>485</v>
      </c>
      <c r="B95" s="13" t="s">
        <v>131</v>
      </c>
      <c r="C95" s="39" t="s">
        <v>422</v>
      </c>
      <c r="D95" s="18" t="s">
        <v>420</v>
      </c>
      <c r="E95" s="18">
        <v>2</v>
      </c>
      <c r="F95" s="18">
        <v>20</v>
      </c>
      <c r="G95" s="18" t="s">
        <v>15</v>
      </c>
      <c r="H95" s="18"/>
      <c r="I95" s="18" t="s">
        <v>421</v>
      </c>
      <c r="J95" s="37"/>
      <c r="K95" s="37"/>
      <c r="L95" s="37"/>
      <c r="M95" s="37"/>
      <c r="N95" s="37"/>
      <c r="O95" s="37"/>
      <c r="P95" s="37"/>
      <c r="Q95" s="37"/>
    </row>
    <row r="96" spans="1:17" ht="38.25">
      <c r="A96" s="28" t="s">
        <v>307</v>
      </c>
      <c r="B96" s="13" t="s">
        <v>304</v>
      </c>
      <c r="C96" s="38">
        <v>0.05</v>
      </c>
      <c r="D96" s="18" t="s">
        <v>308</v>
      </c>
      <c r="E96" s="39">
        <v>2</v>
      </c>
      <c r="F96" s="39" t="s">
        <v>15</v>
      </c>
      <c r="G96" s="39"/>
      <c r="H96" s="39"/>
      <c r="I96" s="27"/>
      <c r="J96" s="37"/>
      <c r="K96" s="37"/>
      <c r="L96" s="37"/>
      <c r="M96" s="37"/>
      <c r="N96" s="37"/>
      <c r="O96" s="37"/>
      <c r="P96" s="37"/>
      <c r="Q96" s="37"/>
    </row>
    <row r="97" spans="1:17" ht="12.75">
      <c r="A97" s="13" t="s">
        <v>303</v>
      </c>
      <c r="B97" s="13" t="s">
        <v>304</v>
      </c>
      <c r="C97" s="38">
        <v>0.05</v>
      </c>
      <c r="D97" s="18"/>
      <c r="E97" s="39">
        <v>3</v>
      </c>
      <c r="F97" s="39">
        <v>50</v>
      </c>
      <c r="G97" s="39" t="s">
        <v>305</v>
      </c>
      <c r="H97" s="39"/>
      <c r="I97" s="27" t="s">
        <v>306</v>
      </c>
      <c r="J97" s="37"/>
      <c r="K97" s="37"/>
      <c r="L97" s="37"/>
      <c r="M97" s="37"/>
      <c r="N97" s="37"/>
      <c r="O97" s="37"/>
      <c r="P97" s="37"/>
      <c r="Q97" s="37"/>
    </row>
    <row r="98" spans="1:17" ht="12.75">
      <c r="A98" s="13" t="s">
        <v>532</v>
      </c>
      <c r="B98" s="13" t="s">
        <v>142</v>
      </c>
      <c r="C98" s="20">
        <f>1/30</f>
        <v>0.03333333333333333</v>
      </c>
      <c r="D98" s="19" t="s">
        <v>109</v>
      </c>
      <c r="E98" s="19" t="s">
        <v>15</v>
      </c>
      <c r="F98" s="19" t="s">
        <v>15</v>
      </c>
      <c r="G98" s="19" t="s">
        <v>110</v>
      </c>
      <c r="H98" s="19"/>
      <c r="I98" s="35"/>
      <c r="J98" s="35"/>
      <c r="K98" s="35"/>
      <c r="L98" s="35"/>
      <c r="M98" s="35"/>
      <c r="N98" s="35"/>
      <c r="O98" s="35"/>
      <c r="P98" s="35"/>
      <c r="Q98" s="35"/>
    </row>
    <row r="99" spans="1:17" ht="25.5">
      <c r="A99" s="13" t="s">
        <v>267</v>
      </c>
      <c r="B99" s="13" t="s">
        <v>141</v>
      </c>
      <c r="C99" s="39" t="s">
        <v>268</v>
      </c>
      <c r="D99" s="18" t="s">
        <v>269</v>
      </c>
      <c r="E99" s="39" t="s">
        <v>15</v>
      </c>
      <c r="F99" s="39" t="s">
        <v>15</v>
      </c>
      <c r="G99" s="39" t="s">
        <v>529</v>
      </c>
      <c r="H99" s="39"/>
      <c r="I99" s="37"/>
      <c r="J99" s="37"/>
      <c r="K99" s="37"/>
      <c r="L99" s="37"/>
      <c r="M99" s="37"/>
      <c r="N99" s="37"/>
      <c r="O99" s="37"/>
      <c r="P99" s="37"/>
      <c r="Q99" s="37"/>
    </row>
    <row r="100" spans="1:17" ht="12.75">
      <c r="A100" s="13" t="s">
        <v>290</v>
      </c>
      <c r="B100" s="13" t="s">
        <v>141</v>
      </c>
      <c r="C100" s="39" t="s">
        <v>160</v>
      </c>
      <c r="D100" s="18" t="s">
        <v>554</v>
      </c>
      <c r="E100" s="41">
        <v>37266</v>
      </c>
      <c r="F100" s="39" t="s">
        <v>15</v>
      </c>
      <c r="G100" s="39" t="s">
        <v>15</v>
      </c>
      <c r="H100" s="39"/>
      <c r="I100" s="27" t="s">
        <v>291</v>
      </c>
      <c r="J100" s="37"/>
      <c r="K100" s="37"/>
      <c r="L100" s="37"/>
      <c r="M100" s="37"/>
      <c r="N100" s="37"/>
      <c r="O100" s="37"/>
      <c r="P100" s="37"/>
      <c r="Q100" s="37"/>
    </row>
    <row r="101" spans="1:17" ht="12.75">
      <c r="A101" s="13" t="s">
        <v>531</v>
      </c>
      <c r="B101" s="13" t="s">
        <v>282</v>
      </c>
      <c r="C101" s="29" t="s">
        <v>108</v>
      </c>
      <c r="D101" s="19" t="s">
        <v>15</v>
      </c>
      <c r="E101" s="19">
        <v>2</v>
      </c>
      <c r="F101" s="19" t="s">
        <v>15</v>
      </c>
      <c r="G101" s="20">
        <f>1/8</f>
        <v>0.125</v>
      </c>
      <c r="H101" s="20"/>
      <c r="I101" s="35"/>
      <c r="J101" s="35"/>
      <c r="K101" s="35"/>
      <c r="L101" s="35"/>
      <c r="M101" s="35"/>
      <c r="N101" s="35"/>
      <c r="O101" s="35"/>
      <c r="P101" s="35"/>
      <c r="Q101" s="35"/>
    </row>
    <row r="102" spans="1:17" ht="25.5">
      <c r="A102" s="13" t="s">
        <v>281</v>
      </c>
      <c r="B102" s="13" t="s">
        <v>282</v>
      </c>
      <c r="C102" s="18" t="s">
        <v>283</v>
      </c>
      <c r="D102" s="18" t="s">
        <v>15</v>
      </c>
      <c r="E102" s="39" t="s">
        <v>15</v>
      </c>
      <c r="F102" s="39" t="s">
        <v>15</v>
      </c>
      <c r="G102" s="39"/>
      <c r="H102" s="39"/>
      <c r="I102" s="37" t="s">
        <v>284</v>
      </c>
      <c r="J102" s="37"/>
      <c r="K102" s="37"/>
      <c r="L102" s="37"/>
      <c r="M102" s="37"/>
      <c r="N102" s="37"/>
      <c r="O102" s="37"/>
      <c r="P102" s="37"/>
      <c r="Q102" s="37"/>
    </row>
    <row r="103" spans="1:17" ht="25.5">
      <c r="A103" s="13" t="s">
        <v>533</v>
      </c>
      <c r="B103" s="13" t="s">
        <v>135</v>
      </c>
      <c r="C103" s="18" t="s">
        <v>82</v>
      </c>
      <c r="D103" s="19" t="s">
        <v>92</v>
      </c>
      <c r="E103" s="19">
        <v>4</v>
      </c>
      <c r="F103" s="19" t="s">
        <v>15</v>
      </c>
      <c r="G103" s="19"/>
      <c r="H103" s="19"/>
      <c r="I103" s="35"/>
      <c r="J103" s="35"/>
      <c r="K103" s="35"/>
      <c r="L103" s="35"/>
      <c r="M103" s="35"/>
      <c r="N103" s="35"/>
      <c r="O103" s="35"/>
      <c r="P103" s="35"/>
      <c r="Q103" s="35"/>
    </row>
    <row r="104" spans="1:17" ht="25.5">
      <c r="A104" s="13" t="s">
        <v>273</v>
      </c>
      <c r="B104" s="13" t="s">
        <v>135</v>
      </c>
      <c r="C104" s="39" t="s">
        <v>275</v>
      </c>
      <c r="D104" s="39" t="s">
        <v>274</v>
      </c>
      <c r="E104" s="39">
        <v>5</v>
      </c>
      <c r="F104" s="39" t="s">
        <v>15</v>
      </c>
      <c r="G104" s="39" t="s">
        <v>529</v>
      </c>
      <c r="H104" s="39"/>
      <c r="I104" s="27" t="s">
        <v>276</v>
      </c>
      <c r="J104" s="37"/>
      <c r="K104" s="37"/>
      <c r="L104" s="27"/>
      <c r="M104" s="37"/>
      <c r="N104" s="37"/>
      <c r="O104" s="37"/>
      <c r="P104" s="37"/>
      <c r="Q104" s="37"/>
    </row>
    <row r="105" spans="1:17" ht="12.75">
      <c r="A105" s="13" t="s">
        <v>553</v>
      </c>
      <c r="B105" s="13" t="s">
        <v>143</v>
      </c>
      <c r="C105" s="30">
        <f>1/25</f>
        <v>0.04</v>
      </c>
      <c r="D105" s="19"/>
      <c r="E105" s="19">
        <v>4</v>
      </c>
      <c r="F105" s="19">
        <v>100</v>
      </c>
      <c r="G105" s="19"/>
      <c r="H105" s="19"/>
      <c r="I105" s="35"/>
      <c r="J105" s="35"/>
      <c r="K105" s="35"/>
      <c r="L105" s="35"/>
      <c r="M105" s="35"/>
      <c r="N105" s="35"/>
      <c r="O105" s="35"/>
      <c r="P105" s="35"/>
      <c r="Q105" s="35"/>
    </row>
    <row r="106" spans="1:17" ht="25.5">
      <c r="A106" s="13" t="s">
        <v>558</v>
      </c>
      <c r="B106" s="13" t="s">
        <v>133</v>
      </c>
      <c r="C106" s="38" t="s">
        <v>359</v>
      </c>
      <c r="D106" s="18" t="s">
        <v>559</v>
      </c>
      <c r="E106" s="39" t="s">
        <v>15</v>
      </c>
      <c r="F106" s="39" t="s">
        <v>15</v>
      </c>
      <c r="G106" s="39" t="s">
        <v>529</v>
      </c>
      <c r="H106" s="39"/>
      <c r="I106" s="27" t="s">
        <v>560</v>
      </c>
      <c r="J106" s="37"/>
      <c r="K106" s="37"/>
      <c r="L106" s="37"/>
      <c r="M106" s="37"/>
      <c r="N106" s="37"/>
      <c r="O106" s="37"/>
      <c r="P106" s="37"/>
      <c r="Q106" s="37"/>
    </row>
    <row r="107" spans="1:17" ht="12.75">
      <c r="A107" s="13" t="s">
        <v>561</v>
      </c>
      <c r="B107" s="13" t="s">
        <v>133</v>
      </c>
      <c r="C107" s="38">
        <v>0.05</v>
      </c>
      <c r="D107" s="18" t="s">
        <v>289</v>
      </c>
      <c r="E107" s="39" t="s">
        <v>15</v>
      </c>
      <c r="F107" s="39" t="s">
        <v>15</v>
      </c>
      <c r="G107" s="38">
        <f>C107</f>
        <v>0.05</v>
      </c>
      <c r="H107" s="38"/>
      <c r="I107" s="27"/>
      <c r="J107" s="37"/>
      <c r="K107" s="37"/>
      <c r="L107" s="37"/>
      <c r="M107" s="37"/>
      <c r="N107" s="37"/>
      <c r="O107" s="37"/>
      <c r="P107" s="37"/>
      <c r="Q107" s="37"/>
    </row>
    <row r="108" spans="1:17" ht="12.75">
      <c r="A108" s="13" t="s">
        <v>251</v>
      </c>
      <c r="B108" s="13" t="s">
        <v>133</v>
      </c>
      <c r="C108" s="19" t="s">
        <v>252</v>
      </c>
      <c r="D108" s="19" t="s">
        <v>15</v>
      </c>
      <c r="E108" s="19" t="s">
        <v>15</v>
      </c>
      <c r="F108" s="19" t="s">
        <v>15</v>
      </c>
      <c r="G108" s="19" t="s">
        <v>101</v>
      </c>
      <c r="H108" s="19"/>
      <c r="I108" s="35" t="s">
        <v>253</v>
      </c>
      <c r="J108" s="35"/>
      <c r="K108" s="35"/>
      <c r="L108" s="35"/>
      <c r="M108" s="35"/>
      <c r="N108" s="35"/>
      <c r="O108" s="35"/>
      <c r="P108" s="35"/>
      <c r="Q108" s="35"/>
    </row>
    <row r="109" spans="1:17" ht="12.75">
      <c r="A109" s="13" t="s">
        <v>256</v>
      </c>
      <c r="B109" s="13" t="s">
        <v>133</v>
      </c>
      <c r="C109" s="34">
        <v>0.1</v>
      </c>
      <c r="D109" s="19"/>
      <c r="E109" s="19"/>
      <c r="F109" s="19"/>
      <c r="G109" s="19" t="s">
        <v>70</v>
      </c>
      <c r="H109" s="19"/>
      <c r="I109" s="35"/>
      <c r="J109" s="35"/>
      <c r="K109" s="35"/>
      <c r="L109" s="35"/>
      <c r="M109" s="35"/>
      <c r="N109" s="35"/>
      <c r="O109" s="35"/>
      <c r="P109" s="35"/>
      <c r="Q109" s="35"/>
    </row>
    <row r="110" spans="1:17" ht="12.75">
      <c r="A110" s="13" t="s">
        <v>562</v>
      </c>
      <c r="B110" s="13" t="s">
        <v>133</v>
      </c>
      <c r="C110" s="38">
        <v>0.05</v>
      </c>
      <c r="D110" s="18" t="s">
        <v>289</v>
      </c>
      <c r="E110" s="39" t="s">
        <v>15</v>
      </c>
      <c r="F110" s="39" t="s">
        <v>15</v>
      </c>
      <c r="G110" s="38">
        <f>C110</f>
        <v>0.05</v>
      </c>
      <c r="H110" s="38"/>
      <c r="I110" s="27"/>
      <c r="J110" s="37"/>
      <c r="K110" s="37"/>
      <c r="L110" s="37"/>
      <c r="M110" s="37"/>
      <c r="N110" s="37"/>
      <c r="O110" s="37"/>
      <c r="P110" s="37"/>
      <c r="Q110" s="37"/>
    </row>
    <row r="111" spans="1:17" ht="12.75">
      <c r="A111" s="13" t="s">
        <v>563</v>
      </c>
      <c r="B111" s="13" t="s">
        <v>133</v>
      </c>
      <c r="C111" s="38">
        <v>0.05</v>
      </c>
      <c r="D111" s="18" t="s">
        <v>289</v>
      </c>
      <c r="E111" s="39" t="s">
        <v>15</v>
      </c>
      <c r="F111" s="39" t="s">
        <v>15</v>
      </c>
      <c r="G111" s="38">
        <f>C111</f>
        <v>0.05</v>
      </c>
      <c r="H111" s="38"/>
      <c r="I111" s="27"/>
      <c r="J111" s="37"/>
      <c r="K111" s="37"/>
      <c r="L111" s="37"/>
      <c r="M111" s="37"/>
      <c r="N111" s="37"/>
      <c r="O111" s="37"/>
      <c r="P111" s="37"/>
      <c r="Q111" s="37"/>
    </row>
    <row r="112" spans="1:17" ht="12.75">
      <c r="A112" s="13" t="s">
        <v>564</v>
      </c>
      <c r="B112" s="13" t="s">
        <v>133</v>
      </c>
      <c r="C112" s="38">
        <v>0.05</v>
      </c>
      <c r="D112" s="18" t="s">
        <v>289</v>
      </c>
      <c r="E112" s="39" t="s">
        <v>15</v>
      </c>
      <c r="F112" s="39" t="s">
        <v>15</v>
      </c>
      <c r="G112" s="38">
        <f>C112</f>
        <v>0.05</v>
      </c>
      <c r="H112" s="38"/>
      <c r="I112" s="27"/>
      <c r="J112" s="37"/>
      <c r="K112" s="37"/>
      <c r="L112" s="37"/>
      <c r="M112" s="37"/>
      <c r="N112" s="37"/>
      <c r="O112" s="37"/>
      <c r="P112" s="37"/>
      <c r="Q112" s="37"/>
    </row>
    <row r="113" spans="1:17" ht="12.75">
      <c r="A113" s="13" t="s">
        <v>565</v>
      </c>
      <c r="B113" s="13" t="s">
        <v>133</v>
      </c>
      <c r="C113" s="38">
        <v>0.05</v>
      </c>
      <c r="D113" s="18" t="s">
        <v>289</v>
      </c>
      <c r="E113" s="39" t="s">
        <v>15</v>
      </c>
      <c r="F113" s="39" t="s">
        <v>15</v>
      </c>
      <c r="G113" s="38">
        <f>C113</f>
        <v>0.05</v>
      </c>
      <c r="H113" s="38"/>
      <c r="I113" s="27"/>
      <c r="J113" s="37"/>
      <c r="K113" s="37"/>
      <c r="L113" s="37"/>
      <c r="M113" s="37"/>
      <c r="N113" s="37"/>
      <c r="O113" s="37"/>
      <c r="P113" s="37"/>
      <c r="Q113" s="37"/>
    </row>
    <row r="114" spans="1:17" ht="12.75">
      <c r="A114" s="13" t="s">
        <v>566</v>
      </c>
      <c r="B114" s="13" t="s">
        <v>133</v>
      </c>
      <c r="C114" s="38">
        <v>0.1</v>
      </c>
      <c r="D114" s="18" t="s">
        <v>278</v>
      </c>
      <c r="E114" s="39" t="s">
        <v>15</v>
      </c>
      <c r="F114" s="39">
        <v>20</v>
      </c>
      <c r="G114" s="38">
        <f>C114</f>
        <v>0.1</v>
      </c>
      <c r="H114" s="38"/>
      <c r="I114" s="27"/>
      <c r="J114" s="37"/>
      <c r="K114" s="37"/>
      <c r="L114" s="37"/>
      <c r="M114" s="37"/>
      <c r="N114" s="37"/>
      <c r="O114" s="37"/>
      <c r="P114" s="37"/>
      <c r="Q114" s="37"/>
    </row>
    <row r="115" spans="1:17" ht="12.75">
      <c r="A115" s="13" t="s">
        <v>567</v>
      </c>
      <c r="B115" s="13" t="s">
        <v>133</v>
      </c>
      <c r="C115" s="38">
        <v>0.05</v>
      </c>
      <c r="D115" s="18" t="s">
        <v>15</v>
      </c>
      <c r="E115" s="18" t="s">
        <v>15</v>
      </c>
      <c r="F115" s="18" t="s">
        <v>15</v>
      </c>
      <c r="G115" s="38">
        <v>0.05</v>
      </c>
      <c r="H115" s="38"/>
      <c r="I115" s="27"/>
      <c r="J115" s="37"/>
      <c r="K115" s="37"/>
      <c r="L115" s="37"/>
      <c r="M115" s="37"/>
      <c r="N115" s="37"/>
      <c r="O115" s="37"/>
      <c r="P115" s="37"/>
      <c r="Q115" s="37"/>
    </row>
    <row r="116" spans="1:17" ht="12.75">
      <c r="A116" s="13" t="s">
        <v>568</v>
      </c>
      <c r="B116" s="13" t="s">
        <v>133</v>
      </c>
      <c r="C116" s="38" t="s">
        <v>359</v>
      </c>
      <c r="D116" s="18" t="s">
        <v>559</v>
      </c>
      <c r="E116" s="18" t="s">
        <v>15</v>
      </c>
      <c r="F116" s="18" t="s">
        <v>15</v>
      </c>
      <c r="G116" s="39" t="s">
        <v>529</v>
      </c>
      <c r="H116" s="39"/>
      <c r="I116" s="27" t="s">
        <v>569</v>
      </c>
      <c r="J116" s="37"/>
      <c r="K116" s="37"/>
      <c r="L116" s="37"/>
      <c r="M116" s="37"/>
      <c r="N116" s="37"/>
      <c r="O116" s="37"/>
      <c r="P116" s="37"/>
      <c r="Q116" s="37"/>
    </row>
    <row r="117" spans="1:17" ht="12.75">
      <c r="A117" s="28" t="s">
        <v>570</v>
      </c>
      <c r="B117" s="13" t="s">
        <v>133</v>
      </c>
      <c r="C117" s="38">
        <v>0.05</v>
      </c>
      <c r="D117" s="18" t="s">
        <v>289</v>
      </c>
      <c r="E117" s="39" t="s">
        <v>15</v>
      </c>
      <c r="F117" s="39" t="s">
        <v>15</v>
      </c>
      <c r="G117" s="38">
        <f>C117</f>
        <v>0.05</v>
      </c>
      <c r="H117" s="38"/>
      <c r="I117" s="35"/>
      <c r="J117" s="35"/>
      <c r="K117" s="35" t="s">
        <v>71</v>
      </c>
      <c r="L117" s="35"/>
      <c r="M117" s="35"/>
      <c r="N117" s="35"/>
      <c r="O117" s="35"/>
      <c r="P117" s="35"/>
      <c r="Q117" s="35"/>
    </row>
    <row r="118" spans="1:17" ht="12.75">
      <c r="A118" s="13" t="s">
        <v>285</v>
      </c>
      <c r="B118" s="13" t="s">
        <v>133</v>
      </c>
      <c r="C118" s="38">
        <v>0.05</v>
      </c>
      <c r="D118" s="18" t="s">
        <v>278</v>
      </c>
      <c r="E118" s="39" t="s">
        <v>15</v>
      </c>
      <c r="F118" s="39" t="s">
        <v>15</v>
      </c>
      <c r="G118" s="39"/>
      <c r="H118" s="39"/>
      <c r="I118" s="27"/>
      <c r="J118" s="37"/>
      <c r="K118" s="37"/>
      <c r="L118" s="37"/>
      <c r="M118" s="37"/>
      <c r="N118" s="37"/>
      <c r="O118" s="37"/>
      <c r="P118" s="37"/>
      <c r="Q118" s="37"/>
    </row>
    <row r="119" spans="1:17" ht="12.75">
      <c r="A119" s="28" t="s">
        <v>571</v>
      </c>
      <c r="B119" s="13" t="s">
        <v>133</v>
      </c>
      <c r="C119" s="38">
        <v>0.1</v>
      </c>
      <c r="D119" s="18" t="s">
        <v>559</v>
      </c>
      <c r="E119" s="39" t="s">
        <v>15</v>
      </c>
      <c r="F119" s="39" t="s">
        <v>15</v>
      </c>
      <c r="G119" s="38">
        <f>C119</f>
        <v>0.1</v>
      </c>
      <c r="H119" s="38"/>
      <c r="I119" s="35"/>
      <c r="J119" s="35"/>
      <c r="K119" s="35"/>
      <c r="L119" s="35"/>
      <c r="M119" s="35"/>
      <c r="N119" s="35"/>
      <c r="O119" s="35"/>
      <c r="P119" s="35"/>
      <c r="Q119" s="35"/>
    </row>
    <row r="120" spans="1:17" ht="12.75">
      <c r="A120" s="13" t="s">
        <v>257</v>
      </c>
      <c r="B120" s="13" t="s">
        <v>133</v>
      </c>
      <c r="C120" s="42">
        <v>0.0667</v>
      </c>
      <c r="D120" s="19" t="s">
        <v>84</v>
      </c>
      <c r="E120" s="19">
        <v>4</v>
      </c>
      <c r="F120" s="19">
        <v>50</v>
      </c>
      <c r="G120" s="19"/>
      <c r="H120" s="19"/>
      <c r="I120" s="35"/>
      <c r="J120" s="35"/>
      <c r="K120" s="35"/>
      <c r="L120" s="35"/>
      <c r="M120" s="35"/>
      <c r="N120" s="35"/>
      <c r="O120" s="35"/>
      <c r="P120" s="35"/>
      <c r="Q120" s="35"/>
    </row>
    <row r="121" spans="1:17" ht="12.75">
      <c r="A121" s="28" t="s">
        <v>572</v>
      </c>
      <c r="B121" s="13" t="s">
        <v>133</v>
      </c>
      <c r="C121" s="38" t="s">
        <v>359</v>
      </c>
      <c r="D121" s="18" t="s">
        <v>15</v>
      </c>
      <c r="E121" s="18" t="s">
        <v>15</v>
      </c>
      <c r="F121" s="18" t="s">
        <v>15</v>
      </c>
      <c r="G121" s="38" t="s">
        <v>573</v>
      </c>
      <c r="H121" s="38"/>
      <c r="I121" s="35" t="s">
        <v>574</v>
      </c>
      <c r="J121" s="35"/>
      <c r="K121" s="35"/>
      <c r="L121" s="35"/>
      <c r="M121" s="35"/>
      <c r="N121" s="35"/>
      <c r="O121" s="35"/>
      <c r="P121" s="35"/>
      <c r="Q121" s="35"/>
    </row>
    <row r="122" spans="1:17" ht="12.75">
      <c r="A122" s="13" t="s">
        <v>534</v>
      </c>
      <c r="B122" s="13" t="s">
        <v>139</v>
      </c>
      <c r="C122" s="26">
        <v>0.05</v>
      </c>
      <c r="D122" s="19" t="s">
        <v>104</v>
      </c>
      <c r="E122" s="19" t="s">
        <v>15</v>
      </c>
      <c r="F122" s="19">
        <v>20</v>
      </c>
      <c r="G122" s="19"/>
      <c r="H122" s="19"/>
      <c r="I122" s="35" t="s">
        <v>105</v>
      </c>
      <c r="J122" s="35"/>
      <c r="K122" s="35"/>
      <c r="L122" s="35"/>
      <c r="M122" s="35"/>
      <c r="N122" s="35"/>
      <c r="O122" s="35"/>
      <c r="P122" s="35"/>
      <c r="Q122" s="35"/>
    </row>
    <row r="123" spans="1:17" ht="25.5">
      <c r="A123" s="13" t="s">
        <v>270</v>
      </c>
      <c r="B123" s="13" t="s">
        <v>139</v>
      </c>
      <c r="C123" s="38">
        <v>0.05</v>
      </c>
      <c r="D123" s="18" t="s">
        <v>271</v>
      </c>
      <c r="E123" s="39" t="s">
        <v>15</v>
      </c>
      <c r="F123" s="39">
        <v>20</v>
      </c>
      <c r="G123" s="38">
        <v>0.05</v>
      </c>
      <c r="H123" s="38"/>
      <c r="I123" s="37" t="s">
        <v>272</v>
      </c>
      <c r="J123" s="37"/>
      <c r="K123" s="37"/>
      <c r="L123" s="37"/>
      <c r="M123" s="37"/>
      <c r="N123" s="37"/>
      <c r="O123" s="37"/>
      <c r="P123" s="37"/>
      <c r="Q123" s="37"/>
    </row>
    <row r="124" spans="1:17" ht="12.75">
      <c r="A124" s="13" t="s">
        <v>535</v>
      </c>
      <c r="B124" s="13" t="s">
        <v>137</v>
      </c>
      <c r="C124" s="34">
        <v>0.1</v>
      </c>
      <c r="D124" s="19" t="s">
        <v>15</v>
      </c>
      <c r="E124" s="19" t="s">
        <v>15</v>
      </c>
      <c r="F124" s="19" t="s">
        <v>15</v>
      </c>
      <c r="G124" s="19" t="s">
        <v>101</v>
      </c>
      <c r="H124" s="19"/>
      <c r="I124" s="35" t="s">
        <v>102</v>
      </c>
      <c r="J124" s="35"/>
      <c r="K124" s="35"/>
      <c r="L124" s="35"/>
      <c r="M124" s="35"/>
      <c r="N124" s="35"/>
      <c r="O124" s="35"/>
      <c r="P124" s="35"/>
      <c r="Q124" s="35"/>
    </row>
    <row r="125" spans="1:17" ht="25.5">
      <c r="A125" s="28" t="s">
        <v>322</v>
      </c>
      <c r="B125" s="13" t="s">
        <v>137</v>
      </c>
      <c r="C125" s="18" t="s">
        <v>323</v>
      </c>
      <c r="D125" s="39" t="s">
        <v>15</v>
      </c>
      <c r="E125" s="39">
        <v>4</v>
      </c>
      <c r="F125" s="39" t="s">
        <v>15</v>
      </c>
      <c r="G125" s="39" t="s">
        <v>325</v>
      </c>
      <c r="H125" s="39"/>
      <c r="I125" s="27" t="s">
        <v>326</v>
      </c>
      <c r="J125" s="37"/>
      <c r="K125" s="37"/>
      <c r="L125" s="37"/>
      <c r="M125" s="37"/>
      <c r="N125" s="37"/>
      <c r="O125" s="37"/>
      <c r="P125" s="37"/>
      <c r="Q125" s="37"/>
    </row>
    <row r="126" spans="1:17" ht="12.75">
      <c r="A126" s="13" t="s">
        <v>279</v>
      </c>
      <c r="B126" s="13" t="s">
        <v>280</v>
      </c>
      <c r="C126" s="39" t="s">
        <v>268</v>
      </c>
      <c r="D126" s="39" t="s">
        <v>15</v>
      </c>
      <c r="E126" s="39" t="s">
        <v>15</v>
      </c>
      <c r="F126" s="39" t="s">
        <v>15</v>
      </c>
      <c r="G126" s="39" t="s">
        <v>529</v>
      </c>
      <c r="H126" s="39"/>
      <c r="I126" s="37"/>
      <c r="J126" s="37"/>
      <c r="K126" s="37"/>
      <c r="L126" s="37"/>
      <c r="M126" s="37"/>
      <c r="N126" s="37"/>
      <c r="O126" s="37"/>
      <c r="P126" s="37"/>
      <c r="Q126" s="37"/>
    </row>
    <row r="127" spans="1:17" ht="25.5">
      <c r="A127" s="28" t="s">
        <v>260</v>
      </c>
      <c r="B127" s="13" t="s">
        <v>259</v>
      </c>
      <c r="C127" s="34">
        <v>0.05</v>
      </c>
      <c r="D127" s="18" t="s">
        <v>261</v>
      </c>
      <c r="E127" s="19">
        <v>2</v>
      </c>
      <c r="F127" s="19"/>
      <c r="G127" s="19"/>
      <c r="H127" s="19"/>
      <c r="I127" s="35" t="s">
        <v>262</v>
      </c>
      <c r="J127" s="35"/>
      <c r="K127" s="35"/>
      <c r="L127" s="35"/>
      <c r="M127" s="35"/>
      <c r="N127" s="35"/>
      <c r="O127" s="35"/>
      <c r="P127" s="35"/>
      <c r="Q127" s="35"/>
    </row>
    <row r="128" spans="1:17" ht="12.75">
      <c r="A128" s="13" t="s">
        <v>327</v>
      </c>
      <c r="B128" s="13" t="s">
        <v>136</v>
      </c>
      <c r="C128" s="38">
        <v>0.05</v>
      </c>
      <c r="D128" s="39" t="s">
        <v>328</v>
      </c>
      <c r="E128" s="39" t="s">
        <v>15</v>
      </c>
      <c r="F128" s="39" t="s">
        <v>15</v>
      </c>
      <c r="G128" s="38">
        <v>0.05</v>
      </c>
      <c r="H128" s="38"/>
      <c r="I128" s="37" t="s">
        <v>557</v>
      </c>
      <c r="J128" s="37"/>
      <c r="K128" s="37"/>
      <c r="L128" s="37"/>
      <c r="M128" s="37"/>
      <c r="N128" s="37"/>
      <c r="O128" s="37"/>
      <c r="P128" s="37"/>
      <c r="Q128" s="37"/>
    </row>
    <row r="129" spans="1:17" ht="25.5">
      <c r="A129" s="28" t="s">
        <v>556</v>
      </c>
      <c r="B129" s="13" t="s">
        <v>136</v>
      </c>
      <c r="C129" s="34">
        <v>0.05</v>
      </c>
      <c r="D129" s="19" t="s">
        <v>84</v>
      </c>
      <c r="E129" s="19" t="s">
        <v>95</v>
      </c>
      <c r="F129" s="18" t="s">
        <v>94</v>
      </c>
      <c r="G129" s="26">
        <v>0.05</v>
      </c>
      <c r="H129" s="26"/>
      <c r="I129" s="37" t="s">
        <v>169</v>
      </c>
      <c r="J129" s="37"/>
      <c r="K129" s="37"/>
      <c r="L129" s="37"/>
      <c r="M129" s="37"/>
      <c r="N129" s="37"/>
      <c r="O129" s="37"/>
      <c r="P129" s="37"/>
      <c r="Q129" s="37"/>
    </row>
    <row r="130" spans="1:17" ht="12.75">
      <c r="A130" s="13" t="s">
        <v>329</v>
      </c>
      <c r="B130" s="13" t="s">
        <v>136</v>
      </c>
      <c r="C130" s="38">
        <v>0.05</v>
      </c>
      <c r="D130" s="39" t="s">
        <v>15</v>
      </c>
      <c r="E130" s="39" t="s">
        <v>15</v>
      </c>
      <c r="F130" s="39" t="s">
        <v>15</v>
      </c>
      <c r="G130" s="38">
        <v>0.05</v>
      </c>
      <c r="H130" s="38"/>
      <c r="I130" s="37" t="s">
        <v>426</v>
      </c>
      <c r="J130" s="37"/>
      <c r="K130" s="37"/>
      <c r="L130" s="37"/>
      <c r="M130" s="37"/>
      <c r="N130" s="37"/>
      <c r="O130" s="37"/>
      <c r="P130" s="37"/>
      <c r="Q130" s="37"/>
    </row>
    <row r="131" spans="1:17" ht="38.25">
      <c r="A131" s="13" t="s">
        <v>312</v>
      </c>
      <c r="B131" s="13" t="s">
        <v>313</v>
      </c>
      <c r="C131" s="39" t="s">
        <v>314</v>
      </c>
      <c r="D131" s="39" t="s">
        <v>15</v>
      </c>
      <c r="E131" s="39">
        <v>2</v>
      </c>
      <c r="F131" s="39">
        <v>50</v>
      </c>
      <c r="G131" s="39" t="s">
        <v>12</v>
      </c>
      <c r="H131" s="39"/>
      <c r="I131" s="37" t="s">
        <v>315</v>
      </c>
      <c r="J131" s="37" t="s">
        <v>22</v>
      </c>
      <c r="K131" s="37" t="s">
        <v>12</v>
      </c>
      <c r="L131" s="37" t="s">
        <v>28</v>
      </c>
      <c r="M131" s="37" t="s">
        <v>28</v>
      </c>
      <c r="N131" s="37" t="s">
        <v>28</v>
      </c>
      <c r="O131" s="37" t="s">
        <v>316</v>
      </c>
      <c r="P131" s="27" t="s">
        <v>317</v>
      </c>
      <c r="Q131" s="37"/>
    </row>
    <row r="132" spans="1:17" ht="25.5">
      <c r="A132" s="13" t="s">
        <v>330</v>
      </c>
      <c r="B132" s="13" t="s">
        <v>331</v>
      </c>
      <c r="C132" s="39" t="s">
        <v>332</v>
      </c>
      <c r="D132" s="18" t="s">
        <v>172</v>
      </c>
      <c r="E132" s="39" t="s">
        <v>15</v>
      </c>
      <c r="F132" s="39" t="s">
        <v>15</v>
      </c>
      <c r="G132" s="39" t="s">
        <v>11</v>
      </c>
      <c r="H132" s="39"/>
      <c r="I132" s="37"/>
      <c r="J132" s="37">
        <v>2</v>
      </c>
      <c r="K132" s="33" t="s">
        <v>333</v>
      </c>
      <c r="L132" s="37" t="s">
        <v>334</v>
      </c>
      <c r="M132" s="36">
        <v>0.1</v>
      </c>
      <c r="N132" s="36">
        <v>0.05</v>
      </c>
      <c r="O132" s="36">
        <v>0.05</v>
      </c>
      <c r="P132" s="27" t="s">
        <v>335</v>
      </c>
      <c r="Q132" s="37"/>
    </row>
    <row r="133" spans="1:17" ht="38.25">
      <c r="A133" s="13" t="s">
        <v>575</v>
      </c>
      <c r="B133" s="13" t="s">
        <v>576</v>
      </c>
      <c r="C133" s="39" t="s">
        <v>160</v>
      </c>
      <c r="D133" s="18" t="s">
        <v>15</v>
      </c>
      <c r="E133" s="18" t="s">
        <v>15</v>
      </c>
      <c r="F133" s="18" t="s">
        <v>15</v>
      </c>
      <c r="G133" s="39" t="s">
        <v>577</v>
      </c>
      <c r="H133" s="39"/>
      <c r="I133" s="37"/>
      <c r="J133" s="37" t="s">
        <v>15</v>
      </c>
      <c r="K133" s="33" t="s">
        <v>578</v>
      </c>
      <c r="L133" s="27" t="s">
        <v>579</v>
      </c>
      <c r="M133" s="27" t="s">
        <v>580</v>
      </c>
      <c r="N133" s="27" t="s">
        <v>581</v>
      </c>
      <c r="O133" s="36" t="s">
        <v>15</v>
      </c>
      <c r="P133" s="27"/>
      <c r="Q133" s="37"/>
    </row>
    <row r="134" spans="1:17" ht="25.5">
      <c r="A134" s="13" t="s">
        <v>536</v>
      </c>
      <c r="B134" s="13" t="s">
        <v>129</v>
      </c>
      <c r="C134" s="18" t="s">
        <v>12</v>
      </c>
      <c r="D134" s="18" t="s">
        <v>100</v>
      </c>
      <c r="E134" s="18">
        <v>4</v>
      </c>
      <c r="F134" s="18" t="s">
        <v>15</v>
      </c>
      <c r="G134" s="18" t="s">
        <v>13</v>
      </c>
      <c r="H134" s="18"/>
      <c r="I134" s="27" t="s">
        <v>52</v>
      </c>
      <c r="J134" s="27" t="s">
        <v>12</v>
      </c>
      <c r="K134" s="27" t="s">
        <v>12</v>
      </c>
      <c r="L134" s="27" t="s">
        <v>12</v>
      </c>
      <c r="M134" s="27" t="s">
        <v>12</v>
      </c>
      <c r="N134" s="27" t="s">
        <v>12</v>
      </c>
      <c r="O134" s="27" t="s">
        <v>12</v>
      </c>
      <c r="P134" s="27" t="s">
        <v>44</v>
      </c>
      <c r="Q134" s="27" t="s">
        <v>59</v>
      </c>
    </row>
    <row r="135" spans="1:17" ht="38.25">
      <c r="A135" s="13" t="s">
        <v>292</v>
      </c>
      <c r="B135" s="13" t="s">
        <v>129</v>
      </c>
      <c r="C135" s="38">
        <v>0.1</v>
      </c>
      <c r="D135" s="18" t="s">
        <v>15</v>
      </c>
      <c r="E135" s="39">
        <v>2</v>
      </c>
      <c r="F135" s="39" t="s">
        <v>15</v>
      </c>
      <c r="G135" s="38">
        <v>0.1</v>
      </c>
      <c r="H135" s="38"/>
      <c r="I135" s="27" t="s">
        <v>293</v>
      </c>
      <c r="J135" s="37"/>
      <c r="K135" s="37"/>
      <c r="L135" s="37"/>
      <c r="M135" s="37"/>
      <c r="N135" s="37"/>
      <c r="O135" s="37"/>
      <c r="P135" s="37"/>
      <c r="Q135" s="37"/>
    </row>
    <row r="136" spans="1:17" ht="12.75">
      <c r="A136" s="13" t="s">
        <v>294</v>
      </c>
      <c r="B136" s="13" t="s">
        <v>129</v>
      </c>
      <c r="C136" s="39" t="s">
        <v>296</v>
      </c>
      <c r="D136" s="18" t="s">
        <v>15</v>
      </c>
      <c r="E136" s="39">
        <v>2</v>
      </c>
      <c r="F136" s="39" t="s">
        <v>15</v>
      </c>
      <c r="G136" s="39" t="s">
        <v>555</v>
      </c>
      <c r="H136" s="39"/>
      <c r="I136" s="27" t="s">
        <v>295</v>
      </c>
      <c r="J136" s="37"/>
      <c r="K136" s="37"/>
      <c r="L136" s="37"/>
      <c r="M136" s="37"/>
      <c r="N136" s="37"/>
      <c r="O136" s="37"/>
      <c r="P136" s="37"/>
      <c r="Q136" s="37"/>
    </row>
    <row r="137" spans="1:17" ht="38.25">
      <c r="A137" s="13" t="s">
        <v>537</v>
      </c>
      <c r="B137" s="13" t="s">
        <v>129</v>
      </c>
      <c r="C137" s="18" t="s">
        <v>28</v>
      </c>
      <c r="D137" s="18" t="s">
        <v>15</v>
      </c>
      <c r="E137" s="31" t="s">
        <v>258</v>
      </c>
      <c r="F137" s="18" t="s">
        <v>15</v>
      </c>
      <c r="G137" s="18" t="s">
        <v>14</v>
      </c>
      <c r="H137" s="18"/>
      <c r="I137" s="27" t="s">
        <v>53</v>
      </c>
      <c r="J137" s="27" t="s">
        <v>21</v>
      </c>
      <c r="K137" s="27" t="s">
        <v>27</v>
      </c>
      <c r="L137" s="27" t="s">
        <v>32</v>
      </c>
      <c r="M137" s="27" t="s">
        <v>21</v>
      </c>
      <c r="N137" s="27" t="s">
        <v>36</v>
      </c>
      <c r="O137" s="27" t="s">
        <v>40</v>
      </c>
      <c r="P137" s="27" t="s">
        <v>45</v>
      </c>
      <c r="Q137" s="27" t="s">
        <v>60</v>
      </c>
    </row>
    <row r="138" spans="1:17" ht="12.75">
      <c r="A138" s="13" t="s">
        <v>538</v>
      </c>
      <c r="B138" s="13" t="s">
        <v>129</v>
      </c>
      <c r="C138" s="19" t="s">
        <v>160</v>
      </c>
      <c r="D138" s="18" t="s">
        <v>107</v>
      </c>
      <c r="E138" s="32" t="s">
        <v>159</v>
      </c>
      <c r="F138" s="19" t="s">
        <v>15</v>
      </c>
      <c r="G138" s="19" t="s">
        <v>110</v>
      </c>
      <c r="H138" s="19"/>
      <c r="I138" s="35" t="s">
        <v>162</v>
      </c>
      <c r="J138" s="35"/>
      <c r="K138" s="35"/>
      <c r="L138" s="35"/>
      <c r="M138" s="35"/>
      <c r="N138" s="35"/>
      <c r="O138" s="35"/>
      <c r="P138" s="35" t="s">
        <v>163</v>
      </c>
      <c r="Q138" s="35"/>
    </row>
    <row r="139" spans="1:17" ht="25.5">
      <c r="A139" s="13" t="s">
        <v>539</v>
      </c>
      <c r="B139" s="13" t="s">
        <v>129</v>
      </c>
      <c r="C139" s="18" t="s">
        <v>175</v>
      </c>
      <c r="D139" s="18" t="s">
        <v>172</v>
      </c>
      <c r="E139" s="19">
        <v>2</v>
      </c>
      <c r="F139" s="19"/>
      <c r="G139" s="18" t="s">
        <v>173</v>
      </c>
      <c r="H139" s="18"/>
      <c r="I139" s="35" t="s">
        <v>171</v>
      </c>
      <c r="J139" s="35" t="s">
        <v>174</v>
      </c>
      <c r="K139" s="35"/>
      <c r="L139" s="35"/>
      <c r="M139" s="35"/>
      <c r="N139" s="35"/>
      <c r="O139" s="35"/>
      <c r="P139" s="35"/>
      <c r="Q139" s="35"/>
    </row>
    <row r="140" spans="1:17" ht="12.75">
      <c r="A140" s="13" t="s">
        <v>540</v>
      </c>
      <c r="B140" s="13" t="s">
        <v>129</v>
      </c>
      <c r="C140" s="19" t="s">
        <v>28</v>
      </c>
      <c r="D140" s="18"/>
      <c r="E140" s="19">
        <v>1</v>
      </c>
      <c r="F140" s="19" t="s">
        <v>15</v>
      </c>
      <c r="G140" s="26">
        <v>0.05</v>
      </c>
      <c r="H140" s="26"/>
      <c r="I140" s="35" t="s">
        <v>169</v>
      </c>
      <c r="J140" s="35"/>
      <c r="K140" s="35"/>
      <c r="L140" s="35"/>
      <c r="M140" s="35"/>
      <c r="N140" s="35"/>
      <c r="O140" s="35"/>
      <c r="P140" s="35" t="s">
        <v>170</v>
      </c>
      <c r="Q140" s="35"/>
    </row>
    <row r="141" spans="1:17" ht="25.5">
      <c r="A141" s="13" t="s">
        <v>523</v>
      </c>
      <c r="B141" s="13" t="s">
        <v>524</v>
      </c>
      <c r="C141" s="18" t="s">
        <v>526</v>
      </c>
      <c r="D141" s="18" t="s">
        <v>525</v>
      </c>
      <c r="E141" s="19">
        <v>5</v>
      </c>
      <c r="F141" s="19">
        <v>100</v>
      </c>
      <c r="G141" s="18" t="s">
        <v>527</v>
      </c>
      <c r="H141" s="18"/>
      <c r="I141" s="35" t="s">
        <v>528</v>
      </c>
      <c r="J141" s="35"/>
      <c r="K141" s="35"/>
      <c r="L141" s="35"/>
      <c r="M141" s="35"/>
      <c r="N141" s="35"/>
      <c r="O141" s="35"/>
      <c r="P141" s="35"/>
      <c r="Q141" s="35"/>
    </row>
    <row r="142" spans="1:17" ht="38.25">
      <c r="A142" s="13" t="s">
        <v>318</v>
      </c>
      <c r="B142" s="13" t="s">
        <v>319</v>
      </c>
      <c r="C142" s="39" t="s">
        <v>160</v>
      </c>
      <c r="D142" s="18" t="s">
        <v>324</v>
      </c>
      <c r="E142" s="39" t="s">
        <v>15</v>
      </c>
      <c r="F142" s="39" t="s">
        <v>15</v>
      </c>
      <c r="G142" s="39" t="s">
        <v>15</v>
      </c>
      <c r="H142" s="39"/>
      <c r="I142" s="27" t="s">
        <v>321</v>
      </c>
      <c r="J142" s="37"/>
      <c r="K142" s="37" t="s">
        <v>320</v>
      </c>
      <c r="L142" s="37"/>
      <c r="M142" s="37"/>
      <c r="N142" s="37"/>
      <c r="O142" s="37"/>
      <c r="P142" s="37"/>
      <c r="Q142" s="37"/>
    </row>
    <row r="143" spans="1:17" ht="38.25">
      <c r="A143" s="13" t="s">
        <v>541</v>
      </c>
      <c r="B143" s="13" t="s">
        <v>130</v>
      </c>
      <c r="C143" s="18" t="s">
        <v>28</v>
      </c>
      <c r="D143" s="18" t="s">
        <v>15</v>
      </c>
      <c r="E143" s="18" t="s">
        <v>15</v>
      </c>
      <c r="F143" s="18" t="s">
        <v>15</v>
      </c>
      <c r="G143" s="18" t="s">
        <v>15</v>
      </c>
      <c r="H143" s="18"/>
      <c r="I143" s="27" t="s">
        <v>392</v>
      </c>
      <c r="J143" s="27" t="s">
        <v>22</v>
      </c>
      <c r="K143" s="27" t="s">
        <v>28</v>
      </c>
      <c r="L143" s="27" t="s">
        <v>28</v>
      </c>
      <c r="M143" s="27" t="s">
        <v>28</v>
      </c>
      <c r="N143" s="27" t="s">
        <v>28</v>
      </c>
      <c r="O143" s="27" t="s">
        <v>28</v>
      </c>
      <c r="P143" s="27" t="s">
        <v>46</v>
      </c>
      <c r="Q143" s="27" t="s">
        <v>61</v>
      </c>
    </row>
    <row r="144" spans="1:17" ht="25.5">
      <c r="A144" s="13" t="s">
        <v>542</v>
      </c>
      <c r="B144" s="13" t="s">
        <v>132</v>
      </c>
      <c r="C144" s="18" t="s">
        <v>242</v>
      </c>
      <c r="D144" s="18" t="s">
        <v>245</v>
      </c>
      <c r="E144" s="18" t="s">
        <v>15</v>
      </c>
      <c r="F144" s="18" t="s">
        <v>15</v>
      </c>
      <c r="G144" s="18" t="s">
        <v>110</v>
      </c>
      <c r="H144" s="18"/>
      <c r="I144" s="27" t="s">
        <v>246</v>
      </c>
      <c r="J144" s="27"/>
      <c r="K144" s="27"/>
      <c r="L144" s="27"/>
      <c r="M144" s="27"/>
      <c r="N144" s="27"/>
      <c r="O144" s="27"/>
      <c r="P144" s="27"/>
      <c r="Q144" s="27"/>
    </row>
    <row r="145" spans="1:17" ht="38.25">
      <c r="A145" s="13" t="s">
        <v>543</v>
      </c>
      <c r="B145" s="13" t="s">
        <v>126</v>
      </c>
      <c r="C145" s="18" t="s">
        <v>12</v>
      </c>
      <c r="D145" s="18" t="s">
        <v>15</v>
      </c>
      <c r="E145" s="18">
        <v>2</v>
      </c>
      <c r="F145" s="18" t="s">
        <v>15</v>
      </c>
      <c r="G145" s="18" t="s">
        <v>11</v>
      </c>
      <c r="H145" s="18"/>
      <c r="I145" s="27" t="s">
        <v>89</v>
      </c>
      <c r="J145" s="27" t="s">
        <v>20</v>
      </c>
      <c r="K145" s="27" t="s">
        <v>25</v>
      </c>
      <c r="L145" s="27" t="s">
        <v>31</v>
      </c>
      <c r="M145" s="27" t="s">
        <v>34</v>
      </c>
      <c r="N145" s="27" t="s">
        <v>31</v>
      </c>
      <c r="O145" s="27" t="s">
        <v>38</v>
      </c>
      <c r="P145" s="27"/>
      <c r="Q145" s="27" t="s">
        <v>56</v>
      </c>
    </row>
    <row r="146" spans="1:2" ht="12.75">
      <c r="A146" s="13"/>
      <c r="B146" s="13"/>
    </row>
    <row r="147" spans="1:2" ht="12.75">
      <c r="A147" s="13"/>
      <c r="B147" s="13"/>
    </row>
    <row r="148" spans="1:2" ht="12.75">
      <c r="A148" s="13"/>
      <c r="B148" s="13"/>
    </row>
    <row r="149" spans="1:2" ht="12.75">
      <c r="A149" s="13"/>
      <c r="B149" s="13"/>
    </row>
    <row r="150" spans="1:2" ht="12.75">
      <c r="A150" s="13"/>
      <c r="B150" s="13"/>
    </row>
    <row r="151" spans="1:2" ht="12.75">
      <c r="A151" s="13"/>
      <c r="B151" s="13"/>
    </row>
    <row r="152" spans="1:2" ht="12.75">
      <c r="A152" s="13"/>
      <c r="B152" s="13"/>
    </row>
    <row r="153" spans="1:2" ht="12.75">
      <c r="A153" s="13"/>
      <c r="B153" s="13"/>
    </row>
    <row r="154" spans="1:2" ht="12.75">
      <c r="A154" s="13"/>
      <c r="B154" s="13"/>
    </row>
    <row r="155" spans="1:2" ht="12.75">
      <c r="A155" s="13"/>
      <c r="B155" s="13"/>
    </row>
    <row r="156" spans="1:2" ht="12.75">
      <c r="A156" s="13"/>
      <c r="B156" s="13"/>
    </row>
    <row r="157" spans="1:2" ht="12.75">
      <c r="A157" s="13"/>
      <c r="B157" s="13"/>
    </row>
    <row r="158" spans="1:2" ht="12.75">
      <c r="A158" s="13"/>
      <c r="B158" s="13"/>
    </row>
    <row r="159" spans="1:2" ht="12.75">
      <c r="A159" s="13"/>
      <c r="B159" s="13"/>
    </row>
    <row r="160" spans="1:2" ht="12.75">
      <c r="A160" s="13"/>
      <c r="B160" s="13"/>
    </row>
    <row r="161" spans="1:2" ht="12.75">
      <c r="A161" s="13"/>
      <c r="B161" s="13"/>
    </row>
    <row r="162" spans="1:2" ht="12.75">
      <c r="A162" s="13"/>
      <c r="B162" s="13"/>
    </row>
    <row r="163" spans="1:2" ht="12.75">
      <c r="A163" s="13"/>
      <c r="B163" s="13"/>
    </row>
    <row r="164" spans="1:2" ht="12.75">
      <c r="A164" s="13"/>
      <c r="B164" s="13"/>
    </row>
    <row r="165" spans="1:2" ht="12.75">
      <c r="A165" s="13"/>
      <c r="B165" s="13"/>
    </row>
    <row r="166" spans="1:2" ht="12.75">
      <c r="A166" s="13"/>
      <c r="B166" s="13"/>
    </row>
    <row r="167" spans="1:2" ht="12.75">
      <c r="A167" s="13"/>
      <c r="B167" s="13"/>
    </row>
    <row r="168" spans="1:2" ht="12.75">
      <c r="A168" s="13"/>
      <c r="B168" s="13"/>
    </row>
    <row r="169" spans="1:2" ht="12.75">
      <c r="A169" s="13"/>
      <c r="B169" s="13"/>
    </row>
    <row r="170" spans="1:2" ht="12.75">
      <c r="A170" s="13"/>
      <c r="B170" s="13"/>
    </row>
    <row r="171" ht="12.75">
      <c r="A171" s="13"/>
    </row>
    <row r="172" ht="12.75">
      <c r="A172" s="13"/>
    </row>
    <row r="173" ht="12.75">
      <c r="A173" s="13"/>
    </row>
    <row r="174" ht="12.75">
      <c r="A174" s="13"/>
    </row>
    <row r="175" ht="12.75">
      <c r="A175" s="13"/>
    </row>
    <row r="176" ht="12.75">
      <c r="A176" s="13"/>
    </row>
    <row r="177" ht="12.75">
      <c r="A177" s="13"/>
    </row>
    <row r="178" ht="12.75">
      <c r="A178" s="13"/>
    </row>
    <row r="179" ht="12.75">
      <c r="A179" s="13"/>
    </row>
    <row r="180" ht="12.75">
      <c r="A180" s="13"/>
    </row>
    <row r="181" ht="12.75">
      <c r="A181" s="13"/>
    </row>
    <row r="182" ht="12.75">
      <c r="A182" s="13"/>
    </row>
    <row r="183" ht="12.75">
      <c r="A183" s="13"/>
    </row>
    <row r="184" ht="12.75">
      <c r="A184" s="13"/>
    </row>
    <row r="185" ht="12.75">
      <c r="A185" s="13"/>
    </row>
    <row r="186" ht="12.75">
      <c r="A186" s="13"/>
    </row>
    <row r="187" ht="12.75">
      <c r="A187" s="13"/>
    </row>
    <row r="188" ht="12.75">
      <c r="A188" s="13"/>
    </row>
    <row r="189" ht="12.75">
      <c r="A189" s="13"/>
    </row>
    <row r="190" ht="12.75">
      <c r="A190" s="13"/>
    </row>
    <row r="191" ht="12.75">
      <c r="A191" s="13"/>
    </row>
    <row r="192" ht="12.75">
      <c r="A192" s="13"/>
    </row>
    <row r="193" ht="12.75">
      <c r="A193" s="13"/>
    </row>
    <row r="194" ht="12.75">
      <c r="A194" s="13"/>
    </row>
    <row r="195" ht="12.75">
      <c r="A195" s="13"/>
    </row>
    <row r="196" ht="12.75">
      <c r="A196" s="13"/>
    </row>
    <row r="197" ht="12.75">
      <c r="A197" s="13"/>
    </row>
    <row r="198" ht="12.75">
      <c r="A198" s="13"/>
    </row>
    <row r="199" ht="12.75">
      <c r="A199" s="13"/>
    </row>
    <row r="200" ht="12.75">
      <c r="A200" s="13"/>
    </row>
    <row r="201" ht="12.75">
      <c r="A201" s="13"/>
    </row>
    <row r="202" ht="12.75">
      <c r="A202" s="13"/>
    </row>
    <row r="203" ht="12.75">
      <c r="A203" s="13"/>
    </row>
    <row r="204" ht="12.75">
      <c r="A204" s="13"/>
    </row>
    <row r="205" ht="12.75">
      <c r="A205" s="13"/>
    </row>
    <row r="206" ht="12.75">
      <c r="A206" s="13"/>
    </row>
    <row r="207" ht="12.75">
      <c r="A207" s="13"/>
    </row>
    <row r="208" ht="12.75">
      <c r="A208" s="13"/>
    </row>
    <row r="209" ht="12.75">
      <c r="A209" s="13"/>
    </row>
    <row r="210" ht="12.75">
      <c r="A210" s="13"/>
    </row>
    <row r="211" ht="12.75">
      <c r="A211" s="13"/>
    </row>
    <row r="212" ht="12.75">
      <c r="A212" s="13"/>
    </row>
    <row r="213" ht="12.75">
      <c r="A213" s="13"/>
    </row>
    <row r="214" ht="12.75">
      <c r="A214" s="13"/>
    </row>
    <row r="215" ht="12.75">
      <c r="A215" s="13"/>
    </row>
    <row r="216" ht="12.75">
      <c r="A216" s="13"/>
    </row>
    <row r="217" ht="12.75">
      <c r="A217" s="13"/>
    </row>
    <row r="218" ht="12.75">
      <c r="A218" s="13"/>
    </row>
    <row r="219" ht="12.75">
      <c r="A219" s="13"/>
    </row>
    <row r="220" ht="12.75">
      <c r="A220" s="13"/>
    </row>
    <row r="221" ht="12.75">
      <c r="A221" s="13"/>
    </row>
    <row r="222" ht="12.75">
      <c r="A222" s="13"/>
    </row>
    <row r="223" ht="12.75">
      <c r="A223" s="13"/>
    </row>
    <row r="224" ht="12.75">
      <c r="A224" s="13"/>
    </row>
    <row r="225" ht="12.75">
      <c r="A225" s="13"/>
    </row>
    <row r="226" ht="12.75">
      <c r="A226" s="13"/>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row r="236" ht="12.75">
      <c r="A236" s="13"/>
    </row>
    <row r="237" ht="12.75">
      <c r="A237" s="13"/>
    </row>
    <row r="238" ht="12.75">
      <c r="A238" s="13"/>
    </row>
    <row r="239" ht="12.75">
      <c r="A239" s="13"/>
    </row>
    <row r="240" ht="12.75">
      <c r="A240" s="13"/>
    </row>
    <row r="241" ht="12.75">
      <c r="A241" s="13"/>
    </row>
    <row r="242" ht="12.75">
      <c r="A242" s="13"/>
    </row>
    <row r="243" ht="12.75">
      <c r="A243" s="13"/>
    </row>
    <row r="244" ht="12.75">
      <c r="A244" s="13"/>
    </row>
    <row r="245" ht="12.75">
      <c r="A245" s="13"/>
    </row>
    <row r="246" ht="12.75">
      <c r="A246" s="13"/>
    </row>
    <row r="247" ht="12.75">
      <c r="A247" s="13"/>
    </row>
    <row r="248" ht="12.75">
      <c r="A248" s="13"/>
    </row>
    <row r="249" ht="12.75">
      <c r="A249" s="13"/>
    </row>
    <row r="250" ht="12.75">
      <c r="A250" s="13"/>
    </row>
    <row r="251" ht="12.75">
      <c r="A251" s="13"/>
    </row>
    <row r="252" ht="12.75">
      <c r="A252" s="13"/>
    </row>
    <row r="253" ht="12.75">
      <c r="A253" s="13"/>
    </row>
    <row r="254" ht="12.75">
      <c r="A254" s="13"/>
    </row>
    <row r="255" ht="12.75">
      <c r="A255" s="13"/>
    </row>
    <row r="256" ht="12.75">
      <c r="A256" s="13"/>
    </row>
    <row r="257" ht="12.75">
      <c r="A257" s="13"/>
    </row>
    <row r="258" ht="12.75">
      <c r="A258" s="13"/>
    </row>
    <row r="259" ht="12.75">
      <c r="A259" s="13"/>
    </row>
  </sheetData>
  <printOptions gridLines="1"/>
  <pageMargins left="0.5" right="0.5" top="1" bottom="1" header="0.5" footer="0.5"/>
  <pageSetup horizontalDpi="600" verticalDpi="600" orientation="portrait" r:id="rId1"/>
  <headerFooter alignWithMargins="0">
    <oddHeader>&amp;CBicycle Parking Ordinances in North America</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J11"/>
  <sheetViews>
    <sheetView workbookViewId="0" topLeftCell="C11">
      <selection activeCell="A1" sqref="A1:J11"/>
    </sheetView>
  </sheetViews>
  <sheetFormatPr defaultColWidth="9.00390625" defaultRowHeight="14.25"/>
  <cols>
    <col min="1" max="1" width="9.25390625" style="0" bestFit="1" customWidth="1"/>
    <col min="2" max="2" width="11.50390625" style="0" bestFit="1" customWidth="1"/>
    <col min="3" max="3" width="17.75390625" style="0" bestFit="1" customWidth="1"/>
    <col min="4" max="4" width="11.875" style="0" bestFit="1" customWidth="1"/>
    <col min="5" max="5" width="11.625" style="0" bestFit="1" customWidth="1"/>
    <col min="6" max="6" width="15.875" style="0" bestFit="1" customWidth="1"/>
    <col min="7" max="7" width="10.125" style="0" bestFit="1" customWidth="1"/>
    <col min="8" max="8" width="14.25390625" style="0" bestFit="1" customWidth="1"/>
    <col min="9" max="9" width="23.375" style="0" bestFit="1" customWidth="1"/>
    <col min="10" max="10" width="14.875" style="0" bestFit="1" customWidth="1"/>
  </cols>
  <sheetData>
    <row r="1" spans="1:10" ht="15">
      <c r="A1" s="1" t="s">
        <v>0</v>
      </c>
      <c r="B1" s="1" t="s">
        <v>1</v>
      </c>
      <c r="C1" s="1" t="s">
        <v>2</v>
      </c>
      <c r="D1" s="1" t="s">
        <v>3</v>
      </c>
      <c r="E1" s="1" t="s">
        <v>4</v>
      </c>
      <c r="F1" s="1" t="s">
        <v>5</v>
      </c>
      <c r="G1" s="1" t="s">
        <v>6</v>
      </c>
      <c r="H1" s="1" t="s">
        <v>7</v>
      </c>
      <c r="I1" s="1" t="s">
        <v>8</v>
      </c>
      <c r="J1" s="1" t="s">
        <v>9</v>
      </c>
    </row>
    <row r="2" spans="1:10" ht="30">
      <c r="A2" s="2" t="s">
        <v>10</v>
      </c>
      <c r="B2" s="3" t="s">
        <v>11</v>
      </c>
      <c r="C2" s="3" t="s">
        <v>11</v>
      </c>
      <c r="D2" s="3" t="s">
        <v>12</v>
      </c>
      <c r="E2" s="3" t="s">
        <v>13</v>
      </c>
      <c r="F2" s="3" t="s">
        <v>14</v>
      </c>
      <c r="G2" s="3" t="s">
        <v>15</v>
      </c>
      <c r="H2" s="3" t="s">
        <v>16</v>
      </c>
      <c r="I2" s="46" t="s">
        <v>17</v>
      </c>
      <c r="J2" s="3" t="s">
        <v>18</v>
      </c>
    </row>
    <row r="3" spans="1:10" ht="30">
      <c r="A3" s="2" t="s">
        <v>19</v>
      </c>
      <c r="B3" s="3" t="s">
        <v>20</v>
      </c>
      <c r="C3" s="3" t="s">
        <v>12</v>
      </c>
      <c r="D3" s="3" t="s">
        <v>12</v>
      </c>
      <c r="E3" s="3" t="s">
        <v>12</v>
      </c>
      <c r="F3" s="3" t="s">
        <v>21</v>
      </c>
      <c r="G3" s="3" t="s">
        <v>22</v>
      </c>
      <c r="H3" s="3" t="s">
        <v>12</v>
      </c>
      <c r="I3" s="47"/>
      <c r="J3" s="46" t="s">
        <v>23</v>
      </c>
    </row>
    <row r="4" spans="1:10" ht="129">
      <c r="A4" s="2" t="s">
        <v>24</v>
      </c>
      <c r="B4" s="3" t="s">
        <v>25</v>
      </c>
      <c r="C4" s="3" t="s">
        <v>26</v>
      </c>
      <c r="D4" s="3" t="s">
        <v>12</v>
      </c>
      <c r="E4" s="3" t="s">
        <v>12</v>
      </c>
      <c r="F4" s="3" t="s">
        <v>27</v>
      </c>
      <c r="G4" s="3" t="s">
        <v>28</v>
      </c>
      <c r="H4" s="3" t="s">
        <v>29</v>
      </c>
      <c r="I4" s="47"/>
      <c r="J4" s="47"/>
    </row>
    <row r="5" spans="1:10" ht="72">
      <c r="A5" s="2" t="s">
        <v>30</v>
      </c>
      <c r="B5" s="3" t="s">
        <v>31</v>
      </c>
      <c r="C5" s="3" t="s">
        <v>12</v>
      </c>
      <c r="D5" s="3" t="s">
        <v>12</v>
      </c>
      <c r="E5" s="3" t="s">
        <v>12</v>
      </c>
      <c r="F5" s="3" t="s">
        <v>32</v>
      </c>
      <c r="G5" s="3" t="s">
        <v>28</v>
      </c>
      <c r="H5" s="3" t="s">
        <v>28</v>
      </c>
      <c r="I5" s="47"/>
      <c r="J5" s="47"/>
    </row>
    <row r="6" spans="1:10" ht="57.75">
      <c r="A6" s="2" t="s">
        <v>33</v>
      </c>
      <c r="B6" s="3" t="s">
        <v>34</v>
      </c>
      <c r="C6" s="3" t="s">
        <v>12</v>
      </c>
      <c r="D6" s="3" t="s">
        <v>12</v>
      </c>
      <c r="E6" s="3" t="s">
        <v>12</v>
      </c>
      <c r="F6" s="3" t="s">
        <v>21</v>
      </c>
      <c r="G6" s="3" t="s">
        <v>28</v>
      </c>
      <c r="H6" s="3" t="s">
        <v>12</v>
      </c>
      <c r="I6" s="47"/>
      <c r="J6" s="47"/>
    </row>
    <row r="7" spans="1:10" ht="57.75">
      <c r="A7" s="2" t="s">
        <v>35</v>
      </c>
      <c r="B7" s="3" t="s">
        <v>31</v>
      </c>
      <c r="C7" s="3" t="s">
        <v>12</v>
      </c>
      <c r="D7" s="3" t="s">
        <v>12</v>
      </c>
      <c r="E7" s="3" t="s">
        <v>12</v>
      </c>
      <c r="F7" s="3" t="s">
        <v>36</v>
      </c>
      <c r="G7" s="3" t="s">
        <v>28</v>
      </c>
      <c r="H7" s="3" t="s">
        <v>28</v>
      </c>
      <c r="I7" s="47"/>
      <c r="J7" s="47"/>
    </row>
    <row r="8" spans="1:10" ht="86.25">
      <c r="A8" s="2" t="s">
        <v>37</v>
      </c>
      <c r="B8" s="3" t="s">
        <v>38</v>
      </c>
      <c r="C8" s="3" t="s">
        <v>39</v>
      </c>
      <c r="D8" s="3" t="s">
        <v>12</v>
      </c>
      <c r="E8" s="3" t="s">
        <v>12</v>
      </c>
      <c r="F8" s="3" t="s">
        <v>40</v>
      </c>
      <c r="G8" s="3" t="s">
        <v>28</v>
      </c>
      <c r="H8" s="3" t="s">
        <v>41</v>
      </c>
      <c r="I8" s="48"/>
      <c r="J8" s="48"/>
    </row>
    <row r="9" spans="1:10" ht="213.75">
      <c r="A9" s="4" t="s">
        <v>42</v>
      </c>
      <c r="B9" s="5"/>
      <c r="C9" s="5" t="s">
        <v>43</v>
      </c>
      <c r="D9" s="5"/>
      <c r="E9" s="5" t="s">
        <v>44</v>
      </c>
      <c r="F9" s="5" t="s">
        <v>45</v>
      </c>
      <c r="G9" s="5" t="s">
        <v>46</v>
      </c>
      <c r="H9" s="5" t="s">
        <v>47</v>
      </c>
      <c r="I9" s="5"/>
      <c r="J9" s="5"/>
    </row>
    <row r="10" spans="1:10" ht="171">
      <c r="A10" s="4" t="s">
        <v>48</v>
      </c>
      <c r="B10" s="5" t="s">
        <v>49</v>
      </c>
      <c r="C10" s="5" t="s">
        <v>50</v>
      </c>
      <c r="D10" s="5" t="s">
        <v>51</v>
      </c>
      <c r="E10" s="5" t="s">
        <v>52</v>
      </c>
      <c r="F10" s="5" t="s">
        <v>53</v>
      </c>
      <c r="G10" s="5"/>
      <c r="H10" s="5" t="s">
        <v>54</v>
      </c>
      <c r="I10" s="5"/>
      <c r="J10" s="5"/>
    </row>
    <row r="11" spans="1:10" ht="399">
      <c r="A11" s="4" t="s">
        <v>55</v>
      </c>
      <c r="B11" s="5" t="s">
        <v>56</v>
      </c>
      <c r="C11" s="5" t="s">
        <v>57</v>
      </c>
      <c r="D11" s="5" t="s">
        <v>58</v>
      </c>
      <c r="E11" s="5" t="s">
        <v>59</v>
      </c>
      <c r="F11" s="5" t="s">
        <v>60</v>
      </c>
      <c r="G11" s="5" t="s">
        <v>61</v>
      </c>
      <c r="H11" s="5" t="s">
        <v>62</v>
      </c>
      <c r="I11" s="5"/>
      <c r="J11" s="5"/>
    </row>
  </sheetData>
  <mergeCells count="2">
    <mergeCell ref="I2:I8"/>
    <mergeCell ref="J3:J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Boston Transportation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Schimek</dc:creator>
  <cp:keywords/>
  <dc:description/>
  <cp:lastModifiedBy>Paul Schimek</cp:lastModifiedBy>
  <cp:lastPrinted>2002-01-03T17:34:45Z</cp:lastPrinted>
  <dcterms:created xsi:type="dcterms:W3CDTF">2001-12-21T19:38:23Z</dcterms:created>
  <dcterms:modified xsi:type="dcterms:W3CDTF">2002-01-22T23:07:18Z</dcterms:modified>
  <cp:category/>
  <cp:version/>
  <cp:contentType/>
  <cp:contentStatus/>
</cp:coreProperties>
</file>